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510"/>
  </bookViews>
  <sheets>
    <sheet name="меню" sheetId="1" r:id="rId1"/>
    <sheet name="Лист2" sheetId="2" r:id="rId2"/>
    <sheet name="титул" sheetId="3" r:id="rId3"/>
  </sheets>
  <calcPr calcId="152511" calcOnSave="0"/>
</workbook>
</file>

<file path=xl/calcChain.xml><?xml version="1.0" encoding="utf-8"?>
<calcChain xmlns="http://schemas.openxmlformats.org/spreadsheetml/2006/main">
  <c r="M151" i="1" l="1"/>
  <c r="M352" i="1"/>
  <c r="M316" i="1"/>
  <c r="M286" i="1"/>
  <c r="M251" i="1"/>
  <c r="M216" i="1"/>
  <c r="M185" i="1"/>
  <c r="N152" i="1"/>
  <c r="M109" i="1"/>
  <c r="M41" i="1"/>
  <c r="M69" i="1" s="1"/>
  <c r="M32" i="1"/>
  <c r="Y20" i="2" l="1"/>
  <c r="Y22" i="2" s="1"/>
  <c r="X19" i="2"/>
  <c r="X20" i="2" s="1"/>
  <c r="X22" i="2" s="1"/>
  <c r="W19" i="2"/>
  <c r="W20" i="2" s="1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/>
  <c r="S22" i="2" s="1"/>
  <c r="R19" i="2"/>
  <c r="R20" i="2" s="1"/>
  <c r="R22" i="2" s="1"/>
  <c r="Q19" i="2"/>
  <c r="Q20" i="2" s="1"/>
  <c r="Q22" i="2" s="1"/>
  <c r="P19" i="2"/>
  <c r="P20" i="2" s="1"/>
  <c r="P22" i="2" s="1"/>
  <c r="O19" i="2"/>
  <c r="O20" i="2" s="1"/>
  <c r="O22" i="2" s="1"/>
  <c r="N19" i="2"/>
  <c r="N20" i="2" s="1"/>
  <c r="N22" i="2" s="1"/>
  <c r="M19" i="2"/>
  <c r="M20" i="2"/>
  <c r="M22" i="2" s="1"/>
  <c r="L19" i="2"/>
  <c r="L20" i="2" s="1"/>
  <c r="L22" i="2" s="1"/>
  <c r="K19" i="2"/>
  <c r="K20" i="2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 s="1"/>
  <c r="G22" i="2" s="1"/>
  <c r="F19" i="2"/>
  <c r="F20" i="2" s="1"/>
  <c r="F22" i="2" s="1"/>
  <c r="E19" i="2"/>
  <c r="E20" i="2"/>
  <c r="E22" i="2" s="1"/>
  <c r="D19" i="2"/>
  <c r="D20" i="2" s="1"/>
  <c r="D22" i="2" s="1"/>
  <c r="C19" i="2"/>
  <c r="C20" i="2" s="1"/>
  <c r="C22" i="2" s="1"/>
  <c r="B19" i="2"/>
  <c r="B20" i="2" s="1"/>
  <c r="B22" i="2" s="1"/>
  <c r="W23" i="2" l="1"/>
</calcChain>
</file>

<file path=xl/sharedStrings.xml><?xml version="1.0" encoding="utf-8"?>
<sst xmlns="http://schemas.openxmlformats.org/spreadsheetml/2006/main" count="451" uniqueCount="157">
  <si>
    <t>Наименование блюда</t>
  </si>
  <si>
    <t>С</t>
  </si>
  <si>
    <t>количество детей</t>
  </si>
  <si>
    <t>2день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</si>
  <si>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</si>
  <si>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</si>
  <si>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</si>
  <si>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</si>
  <si>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</si>
  <si>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</si>
  <si>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</si>
  <si>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</si>
  <si>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</si>
  <si>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</si>
  <si>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</si>
  <si>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</si>
  <si>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</si>
  <si>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</si>
  <si>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</si>
  <si>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</si>
  <si>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</si>
  <si>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</si>
  <si>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</si>
  <si>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</si>
  <si>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</si>
  <si>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</si>
  <si>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</si>
  <si>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</si>
  <si>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</si>
  <si>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</si>
  <si>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</si>
  <si>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</si>
  <si>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</si>
  <si>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</si>
  <si>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</si>
  <si>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</si>
  <si>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</si>
  <si>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</si>
  <si>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</si>
  <si>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</si>
  <si>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</si>
  <si>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 xml:space="preserve">Утверждаю:   </t>
  </si>
  <si>
    <t>Начальник ОО и МУ МР"Кайтагский район"</t>
  </si>
  <si>
    <t>Магомедов Ш.Р.</t>
  </si>
  <si>
    <t xml:space="preserve">Согласовано:   </t>
  </si>
  <si>
    <t xml:space="preserve">Начальник ТО Управления Роспотребнадзора </t>
  </si>
  <si>
    <t>Мятов Н.Г.</t>
  </si>
  <si>
    <t>администрации МР"Кайтагский район"</t>
  </si>
  <si>
    <t>по РД " Кайтагском районе"</t>
  </si>
  <si>
    <t xml:space="preserve">Примерное двухнедельное меню для образовательных учреждений администрации МР "Кайтагский район"                                                                       </t>
  </si>
  <si>
    <t>Итого за день</t>
  </si>
  <si>
    <t>Выход блюда</t>
  </si>
  <si>
    <t>Брутто</t>
  </si>
  <si>
    <t>Нетто</t>
  </si>
  <si>
    <t>Б</t>
  </si>
  <si>
    <t>Ж</t>
  </si>
  <si>
    <t>У</t>
  </si>
  <si>
    <t>Пищевые вещества(г)</t>
  </si>
  <si>
    <t>Энергетическая ценность(ккал)</t>
  </si>
  <si>
    <t>Сумма</t>
  </si>
  <si>
    <t>№    рецептуры</t>
  </si>
  <si>
    <t xml:space="preserve">Крупа пшеничная </t>
  </si>
  <si>
    <t>Молоко пастеризованное 3,5%</t>
  </si>
  <si>
    <t>Сахар-песок</t>
  </si>
  <si>
    <t xml:space="preserve">Масло сливочное </t>
  </si>
  <si>
    <t>Соль поваренная пищевая</t>
  </si>
  <si>
    <t>Хлеб пшеничный</t>
  </si>
  <si>
    <t>Гуляш из курицы</t>
  </si>
  <si>
    <t>Каша гречневая рассыпчатая</t>
  </si>
  <si>
    <t>Компот из смеси сухофруктов</t>
  </si>
  <si>
    <t>Куры 1кат.</t>
  </si>
  <si>
    <t>Томатная паста</t>
  </si>
  <si>
    <t>Масло подсолнечное</t>
  </si>
  <si>
    <t>Мука пшеничная 1 сорта</t>
  </si>
  <si>
    <t>Крупа гречневая</t>
  </si>
  <si>
    <t xml:space="preserve">Чай черный </t>
  </si>
  <si>
    <t>Макаронные изделия отварные с маслом</t>
  </si>
  <si>
    <t>Говядина 1кат.</t>
  </si>
  <si>
    <t>Капуста белокачанная</t>
  </si>
  <si>
    <t>Рис</t>
  </si>
  <si>
    <t>Яйцо куриное целое      шт40гр</t>
  </si>
  <si>
    <t xml:space="preserve">Хлеб пшеничный </t>
  </si>
  <si>
    <t>12(г)</t>
  </si>
  <si>
    <t>Мука пшеничная высшего сорта</t>
  </si>
  <si>
    <t>Плов из птицы</t>
  </si>
  <si>
    <t>Горошек зеленый.Консервы</t>
  </si>
  <si>
    <t>Куры1кат.</t>
  </si>
  <si>
    <t>Компот из плодов свежих(яблок)</t>
  </si>
  <si>
    <t>Примерное меню на 10 дней для второй смены</t>
  </si>
  <si>
    <t>Итого за Обед</t>
  </si>
  <si>
    <t xml:space="preserve">Морковь </t>
  </si>
  <si>
    <t xml:space="preserve"> </t>
  </si>
  <si>
    <t>Суп гороховый</t>
  </si>
  <si>
    <t>Тефтели мясные</t>
  </si>
  <si>
    <t>Салат из свеклы с яблоком</t>
  </si>
  <si>
    <t>Сок фруктовый</t>
  </si>
  <si>
    <t>Горох шлифованный</t>
  </si>
  <si>
    <t>10(г)</t>
  </si>
  <si>
    <t>Сок абрикосовый</t>
  </si>
  <si>
    <t>1034,0,2</t>
  </si>
  <si>
    <t xml:space="preserve">Масло подсолнечное </t>
  </si>
  <si>
    <t>Борщ</t>
  </si>
  <si>
    <t>Котлеты из кур</t>
  </si>
  <si>
    <t>Каша пшеничная рассыпчатая</t>
  </si>
  <si>
    <t>Кисель промышленного производства</t>
  </si>
  <si>
    <t xml:space="preserve"> Картофель</t>
  </si>
  <si>
    <t>Чеснок</t>
  </si>
  <si>
    <t>Сметана 15,0%жирности</t>
  </si>
  <si>
    <t>Филе куриное</t>
  </si>
  <si>
    <t>14гр</t>
  </si>
  <si>
    <t>Кисель</t>
  </si>
  <si>
    <t>Суп фасолевый с овощами</t>
  </si>
  <si>
    <t>Картофельное пюре</t>
  </si>
  <si>
    <t>Салат из капусты с горошком</t>
  </si>
  <si>
    <t>Фасоль,зерно</t>
  </si>
  <si>
    <t>Молоко пастеризованное3,5%</t>
  </si>
  <si>
    <t>Котлеты или биточки рыбные</t>
  </si>
  <si>
    <t>18г</t>
  </si>
  <si>
    <t>Суп перловый</t>
  </si>
  <si>
    <t>Плов с говядиной</t>
  </si>
  <si>
    <t>Крупа перловая</t>
  </si>
  <si>
    <t>Соль поварнная пищевая</t>
  </si>
  <si>
    <t>Массло подсолнечное</t>
  </si>
  <si>
    <t>Суп рисовый</t>
  </si>
  <si>
    <t>Суп чечевичные с овощами</t>
  </si>
  <si>
    <t>Котлеты из говядины</t>
  </si>
  <si>
    <t>Чечевица,зерно</t>
  </si>
  <si>
    <t>0,1(кг)</t>
  </si>
  <si>
    <t>Яйцо куриное целое     шт40гр</t>
  </si>
  <si>
    <t>Щи из капусты свежей с картофелем</t>
  </si>
  <si>
    <t>Гуляш из говядины</t>
  </si>
  <si>
    <t>Итого за обед</t>
  </si>
  <si>
    <t>0,049(кг)</t>
  </si>
  <si>
    <t>1.Прием пищи</t>
  </si>
  <si>
    <t>2.Прием пищи</t>
  </si>
  <si>
    <t>3.Прием пищи</t>
  </si>
  <si>
    <t>4.Прием пищи</t>
  </si>
  <si>
    <t>5.Прием пищи</t>
  </si>
  <si>
    <t>6.Прием пищи</t>
  </si>
  <si>
    <t>7.Прием пищи</t>
  </si>
  <si>
    <t>8.Прием пищи</t>
  </si>
  <si>
    <t>10.Прием пищи</t>
  </si>
  <si>
    <t>макароны</t>
  </si>
  <si>
    <t>скумбрия</t>
  </si>
  <si>
    <t>Прием пищи</t>
  </si>
  <si>
    <t>Биточки из говядины</t>
  </si>
  <si>
    <t>Итого за Завтрак</t>
  </si>
  <si>
    <t>Завтра</t>
  </si>
  <si>
    <t xml:space="preserve">капуста </t>
  </si>
  <si>
    <t>лук</t>
  </si>
  <si>
    <t>картофель</t>
  </si>
  <si>
    <t>томат</t>
  </si>
  <si>
    <t>сметана 15%</t>
  </si>
  <si>
    <t>Чай с сахаром</t>
  </si>
  <si>
    <t>Чай</t>
  </si>
  <si>
    <t>Вермишель</t>
  </si>
  <si>
    <t>Суп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</si>
</sst>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0.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0">
    <xf numFmtId="0" fontId="0" fillId="0" borderId="0" xfId="0"/>
    <xf numFmtId="0" fontId="7" fillId="0" borderId="0" xfId="0" applyFont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textRotation="90" wrapText="1"/>
    </xf>
    <xf numFmtId="0" fontId="7" fillId="0" borderId="1" xfId="0" applyFont="1" applyBorder="1" applyAlignment="1" applyProtection="1">
      <alignment textRotation="90" wrapText="1"/>
      <protection locked="0"/>
    </xf>
    <xf numFmtId="0" fontId="7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164" fontId="7" fillId="0" borderId="5" xfId="0" applyNumberFormat="1" applyFont="1" applyBorder="1" applyProtection="1">
      <protection locked="0"/>
    </xf>
    <xf numFmtId="164" fontId="7" fillId="0" borderId="1" xfId="0" applyNumberFormat="1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2" fontId="7" fillId="0" borderId="6" xfId="0" applyNumberFormat="1" applyFont="1" applyBorder="1" applyAlignment="1" applyProtection="1">
      <alignment horizontal="center"/>
    </xf>
    <xf numFmtId="2" fontId="7" fillId="0" borderId="7" xfId="0" applyNumberFormat="1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15" fillId="0" borderId="0" xfId="0" applyFont="1"/>
    <xf numFmtId="0" fontId="16" fillId="0" borderId="0" xfId="0" applyFont="1"/>
    <xf numFmtId="0" fontId="16" fillId="0" borderId="12" xfId="0" applyFont="1" applyBorder="1"/>
    <xf numFmtId="0" fontId="20" fillId="0" borderId="0" xfId="0" applyFont="1"/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2" fillId="0" borderId="1" xfId="0" applyNumberFormat="1" applyFont="1" applyBorder="1"/>
    <xf numFmtId="2" fontId="1" fillId="0" borderId="1" xfId="0" applyNumberFormat="1" applyFont="1" applyBorder="1"/>
    <xf numFmtId="2" fontId="9" fillId="0" borderId="1" xfId="0" applyNumberFormat="1" applyFont="1" applyBorder="1"/>
    <xf numFmtId="164" fontId="2" fillId="0" borderId="1" xfId="0" applyNumberFormat="1" applyFont="1" applyBorder="1"/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/>
    <xf numFmtId="0" fontId="17" fillId="0" borderId="1" xfId="0" applyFont="1" applyBorder="1" applyAlignment="1">
      <alignment wrapText="1"/>
    </xf>
    <xf numFmtId="0" fontId="0" fillId="0" borderId="1" xfId="0" applyNumberFormat="1" applyBorder="1"/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/>
    <xf numFmtId="0" fontId="2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/>
    <xf numFmtId="1" fontId="13" fillId="0" borderId="3" xfId="0" applyNumberFormat="1" applyFont="1" applyBorder="1" applyAlignment="1"/>
    <xf numFmtId="1" fontId="13" fillId="0" borderId="16" xfId="0" applyNumberFormat="1" applyFont="1" applyBorder="1" applyAlignment="1"/>
    <xf numFmtId="1" fontId="13" fillId="0" borderId="2" xfId="0" applyNumberFormat="1" applyFont="1" applyBorder="1" applyAlignment="1"/>
    <xf numFmtId="1" fontId="13" fillId="0" borderId="13" xfId="0" applyNumberFormat="1" applyFont="1" applyBorder="1" applyAlignment="1"/>
    <xf numFmtId="1" fontId="13" fillId="0" borderId="0" xfId="0" applyNumberFormat="1" applyFont="1" applyBorder="1" applyAlignment="1"/>
    <xf numFmtId="166" fontId="1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/>
    <xf numFmtId="0" fontId="1" fillId="0" borderId="5" xfId="0" applyFont="1" applyBorder="1" applyAlignment="1"/>
    <xf numFmtId="0" fontId="1" fillId="0" borderId="9" xfId="0" applyNumberFormat="1" applyFont="1" applyBorder="1"/>
    <xf numFmtId="164" fontId="1" fillId="0" borderId="9" xfId="0" applyNumberFormat="1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2" fontId="1" fillId="0" borderId="1" xfId="0" applyNumberFormat="1" applyFont="1" applyBorder="1" applyAlignment="1">
      <alignment horizontal="left" vertical="center"/>
    </xf>
    <xf numFmtId="165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2" fontId="10" fillId="0" borderId="13" xfId="0" applyNumberFormat="1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11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12" fillId="2" borderId="2" xfId="1" applyNumberFormat="1" applyFont="1" applyFill="1" applyBorder="1" applyAlignment="1" applyProtection="1">
      <alignment horizontal="center" vertical="center"/>
    </xf>
    <xf numFmtId="0" fontId="12" fillId="2" borderId="11" xfId="1" applyNumberFormat="1" applyFont="1" applyFill="1" applyBorder="1" applyAlignment="1" applyProtection="1">
      <alignment horizontal="center" vertical="center"/>
    </xf>
    <xf numFmtId="0" fontId="12" fillId="2" borderId="8" xfId="1" applyNumberFormat="1" applyFont="1" applyFill="1" applyBorder="1" applyAlignment="1" applyProtection="1">
      <alignment horizontal="center" vertical="center"/>
    </xf>
    <xf numFmtId="0" fontId="12" fillId="0" borderId="5" xfId="1" applyNumberFormat="1" applyFont="1" applyFill="1" applyBorder="1" applyAlignment="1" applyProtection="1">
      <alignment horizontal="center" vertical="center"/>
    </xf>
    <xf numFmtId="0" fontId="12" fillId="0" borderId="9" xfId="1" applyNumberFormat="1" applyFont="1" applyFill="1" applyBorder="1" applyAlignment="1" applyProtection="1">
      <alignment horizontal="center" vertical="center"/>
    </xf>
    <xf numFmtId="0" fontId="12" fillId="0" borderId="10" xfId="1" applyNumberFormat="1" applyFont="1" applyFill="1" applyBorder="1" applyAlignment="1" applyProtection="1">
      <alignment horizontal="center" vertical="center"/>
    </xf>
    <xf numFmtId="0" fontId="12" fillId="2" borderId="3" xfId="1" applyNumberFormat="1" applyFont="1" applyFill="1" applyBorder="1" applyAlignment="1" applyProtection="1">
      <alignment horizontal="center" vertical="center"/>
    </xf>
    <xf numFmtId="0" fontId="12" fillId="2" borderId="13" xfId="1" applyNumberFormat="1" applyFont="1" applyFill="1" applyBorder="1" applyAlignment="1" applyProtection="1">
      <alignment horizontal="center" vertical="center"/>
    </xf>
    <xf numFmtId="0" fontId="12" fillId="2" borderId="14" xfId="1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2" xfId="1" applyNumberFormat="1" applyFont="1" applyFill="1" applyBorder="1" applyAlignment="1" applyProtection="1">
      <alignment horizontal="center" vertical="center"/>
    </xf>
    <xf numFmtId="0" fontId="12" fillId="0" borderId="11" xfId="1" applyNumberFormat="1" applyFont="1" applyFill="1" applyBorder="1" applyAlignment="1" applyProtection="1">
      <alignment horizontal="center" vertical="center"/>
    </xf>
    <xf numFmtId="0" fontId="12" fillId="0" borderId="8" xfId="1" applyNumberFormat="1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>
      <alignment horizontal="center" vertical="top"/>
    </xf>
    <xf numFmtId="0" fontId="12" fillId="2" borderId="18" xfId="0" applyFont="1" applyFill="1" applyBorder="1" applyAlignment="1">
      <alignment horizontal="center" vertical="top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  <xf numFmtId="2" fontId="18" fillId="0" borderId="5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2" fontId="17" fillId="0" borderId="9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2" fontId="19" fillId="0" borderId="9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top"/>
    </xf>
    <xf numFmtId="2" fontId="22" fillId="0" borderId="9" xfId="0" applyNumberFormat="1" applyFont="1" applyBorder="1" applyAlignment="1">
      <alignment horizontal="center"/>
    </xf>
    <xf numFmtId="2" fontId="22" fillId="0" borderId="10" xfId="0" applyNumberFormat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1" fontId="13" fillId="0" borderId="3" xfId="0" applyNumberFormat="1" applyFont="1" applyBorder="1" applyAlignment="1">
      <alignment horizontal="center"/>
    </xf>
    <xf numFmtId="1" fontId="13" fillId="0" borderId="16" xfId="0" applyNumberFormat="1" applyFont="1" applyBorder="1" applyAlignment="1">
      <alignment horizontal="center"/>
    </xf>
    <xf numFmtId="1" fontId="13" fillId="0" borderId="1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164" fontId="0" fillId="0" borderId="0" xfId="0" applyNumberFormat="1"/>
    <xf numFmtId="0" fontId="0" fillId="0" borderId="11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3"/>
  <sheetViews>
    <sheetView tabSelected="1" topLeftCell="B319" zoomScale="60" zoomScaleNormal="60" zoomScalePageLayoutView="62" workbookViewId="0">
      <selection activeCell="N316" sqref="N316"/>
    </sheetView>
  </sheetViews>
  <sheetFormatPr defaultRowHeight="15" x14ac:dyDescent="0.25"/>
  <cols>
    <col min="1" max="1" width="28.28515625" customWidth="1"/>
    <col min="2" max="2" width="27.710937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9" max="9" width="17.7109375" customWidth="1"/>
    <col min="10" max="10" width="8.140625" customWidth="1"/>
    <col min="11" max="11" width="14.85546875" customWidth="1"/>
    <col min="12" max="12" width="9.5703125" customWidth="1"/>
    <col min="13" max="13" width="13.42578125" customWidth="1"/>
  </cols>
  <sheetData>
    <row r="1" spans="1:13" ht="33.75" customHeight="1" x14ac:dyDescent="0.25">
      <c r="A1" s="128" t="s">
        <v>88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1:13" s="21" customFormat="1" ht="31.9" customHeight="1" x14ac:dyDescent="0.25">
      <c r="A2" s="81" t="s">
        <v>133</v>
      </c>
      <c r="B2" s="83" t="s">
        <v>0</v>
      </c>
      <c r="C2" s="86" t="s">
        <v>51</v>
      </c>
      <c r="D2" s="89" t="s">
        <v>52</v>
      </c>
      <c r="E2" s="89" t="s">
        <v>53</v>
      </c>
      <c r="F2" s="92" t="s">
        <v>57</v>
      </c>
      <c r="G2" s="93"/>
      <c r="H2" s="94"/>
      <c r="I2" s="86" t="s">
        <v>58</v>
      </c>
      <c r="J2" s="95" t="s">
        <v>1</v>
      </c>
      <c r="K2" s="98" t="s">
        <v>60</v>
      </c>
      <c r="L2" s="101" t="s">
        <v>38</v>
      </c>
      <c r="M2" s="98" t="s">
        <v>59</v>
      </c>
    </row>
    <row r="3" spans="1:13" s="21" customFormat="1" ht="15" customHeight="1" x14ac:dyDescent="0.25">
      <c r="A3" s="82"/>
      <c r="B3" s="84"/>
      <c r="C3" s="87"/>
      <c r="D3" s="90"/>
      <c r="E3" s="90"/>
      <c r="F3" s="101" t="s">
        <v>54</v>
      </c>
      <c r="G3" s="89" t="s">
        <v>55</v>
      </c>
      <c r="H3" s="101" t="s">
        <v>56</v>
      </c>
      <c r="I3" s="87"/>
      <c r="J3" s="96"/>
      <c r="K3" s="99"/>
      <c r="L3" s="102"/>
      <c r="M3" s="99"/>
    </row>
    <row r="4" spans="1:13" s="21" customFormat="1" ht="17.45" customHeight="1" x14ac:dyDescent="0.25">
      <c r="A4" s="104"/>
      <c r="B4" s="85"/>
      <c r="C4" s="88"/>
      <c r="D4" s="91"/>
      <c r="E4" s="91"/>
      <c r="F4" s="103"/>
      <c r="G4" s="91"/>
      <c r="H4" s="103"/>
      <c r="I4" s="88"/>
      <c r="J4" s="97"/>
      <c r="K4" s="100"/>
      <c r="L4" s="103"/>
      <c r="M4" s="100"/>
    </row>
    <row r="5" spans="1:13" s="21" customFormat="1" ht="22.15" customHeight="1" x14ac:dyDescent="0.25">
      <c r="A5" s="105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</row>
    <row r="6" spans="1:13" s="21" customFormat="1" ht="34.9" customHeight="1" x14ac:dyDescent="0.3">
      <c r="A6" s="105"/>
      <c r="B6" s="36" t="s">
        <v>156</v>
      </c>
      <c r="C6" s="54">
        <v>250</v>
      </c>
      <c r="D6" s="23"/>
      <c r="E6" s="23"/>
      <c r="F6" s="45">
        <v>3</v>
      </c>
      <c r="G6" s="45">
        <v>7</v>
      </c>
      <c r="H6" s="45">
        <v>11</v>
      </c>
      <c r="I6" s="45">
        <v>160</v>
      </c>
      <c r="J6" s="45">
        <v>2</v>
      </c>
      <c r="K6" s="45">
        <v>140</v>
      </c>
      <c r="L6" s="23"/>
      <c r="M6" s="26">
        <v>10.039999999999999</v>
      </c>
    </row>
    <row r="7" spans="1:13" s="21" customFormat="1" ht="28.5" customHeight="1" x14ac:dyDescent="0.25">
      <c r="A7" s="105"/>
      <c r="B7" s="22" t="s">
        <v>155</v>
      </c>
      <c r="C7" s="37"/>
      <c r="D7" s="40">
        <v>0.01</v>
      </c>
      <c r="E7" s="40">
        <v>0.01</v>
      </c>
      <c r="F7" s="40"/>
      <c r="G7" s="40"/>
      <c r="H7" s="40"/>
      <c r="I7" s="40"/>
      <c r="J7" s="40"/>
      <c r="K7" s="41"/>
      <c r="L7" s="23"/>
      <c r="M7" s="26"/>
    </row>
    <row r="8" spans="1:13" s="21" customFormat="1" ht="18" customHeight="1" x14ac:dyDescent="0.25">
      <c r="A8" s="105"/>
      <c r="B8" s="22" t="s">
        <v>8</v>
      </c>
      <c r="C8" s="37"/>
      <c r="D8" s="40">
        <v>0.1</v>
      </c>
      <c r="E8" s="40">
        <v>0.1</v>
      </c>
      <c r="F8" s="40"/>
      <c r="G8" s="40"/>
      <c r="H8" s="40"/>
      <c r="I8" s="40"/>
      <c r="J8" s="40"/>
      <c r="K8" s="41"/>
      <c r="L8" s="23"/>
      <c r="M8" s="23"/>
    </row>
    <row r="9" spans="1:13" s="21" customFormat="1" ht="20.45" customHeight="1" x14ac:dyDescent="0.25">
      <c r="A9" s="105"/>
      <c r="B9" s="22" t="s">
        <v>90</v>
      </c>
      <c r="C9" s="37"/>
      <c r="D9" s="40">
        <v>1.2999999999999999E-2</v>
      </c>
      <c r="E9" s="40">
        <v>0.01</v>
      </c>
      <c r="F9" s="40"/>
      <c r="G9" s="40"/>
      <c r="H9" s="40"/>
      <c r="I9" s="40"/>
      <c r="J9" s="40"/>
      <c r="K9" s="41"/>
      <c r="L9" s="23"/>
      <c r="M9" s="26"/>
    </row>
    <row r="10" spans="1:13" s="31" customFormat="1" ht="20.25" customHeight="1" x14ac:dyDescent="0.25">
      <c r="A10" s="105"/>
      <c r="B10" s="38" t="s">
        <v>9</v>
      </c>
      <c r="C10" s="51"/>
      <c r="D10" s="43">
        <v>1.2E-2</v>
      </c>
      <c r="E10" s="43">
        <v>0.01</v>
      </c>
      <c r="F10" s="43"/>
      <c r="G10" s="43"/>
      <c r="H10" s="43"/>
      <c r="I10" s="43"/>
      <c r="J10" s="43"/>
      <c r="K10" s="42"/>
      <c r="L10" s="30"/>
      <c r="M10" s="30"/>
    </row>
    <row r="11" spans="1:13" s="31" customFormat="1" ht="20.25" customHeight="1" x14ac:dyDescent="0.25">
      <c r="A11" s="105"/>
      <c r="B11" s="38" t="s">
        <v>64</v>
      </c>
      <c r="C11" s="51"/>
      <c r="D11" s="43">
        <v>3.0000000000000001E-3</v>
      </c>
      <c r="E11" s="43">
        <v>3.0000000000000001E-3</v>
      </c>
      <c r="F11" s="43"/>
      <c r="G11" s="43"/>
      <c r="H11" s="43"/>
      <c r="I11" s="43"/>
      <c r="J11" s="43"/>
      <c r="K11" s="42"/>
      <c r="L11" s="30"/>
      <c r="M11" s="30"/>
    </row>
    <row r="12" spans="1:13" s="31" customFormat="1" ht="20.25" customHeight="1" x14ac:dyDescent="0.25">
      <c r="A12" s="105"/>
      <c r="B12" s="38" t="s">
        <v>65</v>
      </c>
      <c r="C12" s="51"/>
      <c r="D12" s="64">
        <v>2.9999999999999997E-4</v>
      </c>
      <c r="E12" s="64">
        <v>2.9999999999999997E-4</v>
      </c>
      <c r="F12" s="43"/>
      <c r="G12" s="43"/>
      <c r="H12" s="43"/>
      <c r="I12" s="43"/>
      <c r="J12" s="43"/>
      <c r="K12" s="42"/>
      <c r="L12" s="30"/>
      <c r="M12" s="30"/>
    </row>
    <row r="13" spans="1:13" s="21" customFormat="1" ht="34.9" customHeight="1" x14ac:dyDescent="0.3">
      <c r="A13" s="105"/>
      <c r="B13" s="36" t="s">
        <v>67</v>
      </c>
      <c r="C13" s="54">
        <v>90</v>
      </c>
      <c r="D13" s="23"/>
      <c r="E13" s="23"/>
      <c r="F13" s="45">
        <v>14</v>
      </c>
      <c r="G13" s="45">
        <v>17</v>
      </c>
      <c r="H13" s="45">
        <v>7</v>
      </c>
      <c r="I13" s="45">
        <v>168</v>
      </c>
      <c r="J13" s="45"/>
      <c r="K13" s="45">
        <v>56</v>
      </c>
      <c r="L13" s="23"/>
      <c r="M13" s="26">
        <v>29.88</v>
      </c>
    </row>
    <row r="14" spans="1:13" s="21" customFormat="1" ht="28.5" customHeight="1" x14ac:dyDescent="0.25">
      <c r="A14" s="105"/>
      <c r="B14" s="22" t="s">
        <v>70</v>
      </c>
      <c r="C14" s="37"/>
      <c r="D14" s="41">
        <v>8.4750000000000006E-2</v>
      </c>
      <c r="E14" s="41">
        <v>0.06</v>
      </c>
      <c r="F14" s="40"/>
      <c r="G14" s="40"/>
      <c r="H14" s="40"/>
      <c r="I14" s="40"/>
      <c r="J14" s="40"/>
      <c r="K14" s="41"/>
      <c r="L14" s="23"/>
      <c r="M14" s="26"/>
    </row>
    <row r="15" spans="1:13" s="21" customFormat="1" ht="18" customHeight="1" x14ac:dyDescent="0.25">
      <c r="A15" s="105"/>
      <c r="B15" s="38" t="s">
        <v>65</v>
      </c>
      <c r="C15" s="37"/>
      <c r="D15" s="63">
        <v>2.4000000000000001E-4</v>
      </c>
      <c r="E15" s="63">
        <v>2.4000000000000001E-4</v>
      </c>
      <c r="F15" s="40"/>
      <c r="G15" s="40"/>
      <c r="H15" s="40"/>
      <c r="I15" s="40"/>
      <c r="J15" s="40"/>
      <c r="K15" s="41"/>
      <c r="L15" s="23"/>
      <c r="M15" s="23"/>
    </row>
    <row r="16" spans="1:13" s="21" customFormat="1" ht="20.45" customHeight="1" x14ac:dyDescent="0.25">
      <c r="A16" s="105"/>
      <c r="B16" s="22" t="s">
        <v>9</v>
      </c>
      <c r="C16" s="37"/>
      <c r="D16" s="40">
        <v>1.7999999999999999E-2</v>
      </c>
      <c r="E16" s="40">
        <v>1.4999999999999999E-2</v>
      </c>
      <c r="F16" s="40"/>
      <c r="G16" s="40"/>
      <c r="H16" s="40"/>
      <c r="I16" s="40"/>
      <c r="J16" s="40"/>
      <c r="K16" s="41"/>
      <c r="L16" s="23"/>
      <c r="M16" s="26"/>
    </row>
    <row r="17" spans="1:13" s="31" customFormat="1" ht="20.25" customHeight="1" x14ac:dyDescent="0.25">
      <c r="A17" s="105"/>
      <c r="B17" s="38" t="s">
        <v>10</v>
      </c>
      <c r="C17" s="51"/>
      <c r="D17" s="43">
        <v>1.7999999999999999E-2</v>
      </c>
      <c r="E17" s="43">
        <v>1.4999999999999999E-2</v>
      </c>
      <c r="F17" s="43"/>
      <c r="G17" s="43"/>
      <c r="H17" s="43"/>
      <c r="I17" s="43"/>
      <c r="J17" s="43"/>
      <c r="K17" s="42"/>
      <c r="L17" s="30"/>
      <c r="M17" s="30"/>
    </row>
    <row r="18" spans="1:13" s="31" customFormat="1" ht="20.25" customHeight="1" x14ac:dyDescent="0.25">
      <c r="A18" s="105"/>
      <c r="B18" s="38" t="s">
        <v>71</v>
      </c>
      <c r="C18" s="51"/>
      <c r="D18" s="43">
        <v>1.2E-2</v>
      </c>
      <c r="E18" s="43">
        <v>1.2E-2</v>
      </c>
      <c r="F18" s="43"/>
      <c r="G18" s="43"/>
      <c r="H18" s="43"/>
      <c r="I18" s="43"/>
      <c r="J18" s="43"/>
      <c r="K18" s="42" t="s">
        <v>91</v>
      </c>
      <c r="L18" s="30"/>
      <c r="M18" s="30"/>
    </row>
    <row r="19" spans="1:13" s="31" customFormat="1" ht="20.25" customHeight="1" x14ac:dyDescent="0.25">
      <c r="A19" s="105"/>
      <c r="B19" s="38" t="s">
        <v>72</v>
      </c>
      <c r="C19" s="51"/>
      <c r="D19" s="43">
        <v>5.0000000000000001E-3</v>
      </c>
      <c r="E19" s="43">
        <v>5.0000000000000001E-3</v>
      </c>
      <c r="F19" s="43"/>
      <c r="G19" s="43"/>
      <c r="H19" s="43"/>
      <c r="I19" s="43"/>
      <c r="J19" s="43"/>
      <c r="K19" s="42"/>
      <c r="L19" s="30"/>
      <c r="M19" s="30"/>
    </row>
    <row r="20" spans="1:13" s="31" customFormat="1" ht="20.25" customHeight="1" x14ac:dyDescent="0.25">
      <c r="A20" s="105"/>
      <c r="B20" s="38" t="s">
        <v>73</v>
      </c>
      <c r="C20" s="51"/>
      <c r="D20" s="43">
        <v>4.0000000000000001E-3</v>
      </c>
      <c r="E20" s="43">
        <v>4.0000000000000001E-3</v>
      </c>
      <c r="F20" s="43"/>
      <c r="G20" s="43"/>
      <c r="H20" s="43"/>
      <c r="I20" s="43"/>
      <c r="J20" s="43"/>
      <c r="K20" s="42"/>
      <c r="L20" s="30"/>
      <c r="M20" s="30"/>
    </row>
    <row r="21" spans="1:13" s="21" customFormat="1" ht="34.9" customHeight="1" x14ac:dyDescent="0.25">
      <c r="A21" s="105"/>
      <c r="B21" s="34" t="s">
        <v>68</v>
      </c>
      <c r="C21" s="48">
        <v>150</v>
      </c>
      <c r="D21" s="28"/>
      <c r="E21" s="28"/>
      <c r="F21" s="49">
        <v>8</v>
      </c>
      <c r="G21" s="49">
        <v>8</v>
      </c>
      <c r="H21" s="49">
        <v>34</v>
      </c>
      <c r="I21" s="49">
        <v>166</v>
      </c>
      <c r="J21" s="49"/>
      <c r="K21" s="49">
        <v>168</v>
      </c>
      <c r="L21" s="25"/>
      <c r="M21" s="25">
        <v>10.48</v>
      </c>
    </row>
    <row r="22" spans="1:13" s="21" customFormat="1" ht="25.15" customHeight="1" x14ac:dyDescent="0.25">
      <c r="A22" s="105"/>
      <c r="B22" s="22" t="s">
        <v>74</v>
      </c>
      <c r="C22" s="37"/>
      <c r="D22" s="24">
        <v>4.4999999999999998E-2</v>
      </c>
      <c r="E22" s="24">
        <v>4.4999999999999998E-2</v>
      </c>
      <c r="F22" s="24"/>
      <c r="G22" s="24"/>
      <c r="H22" s="24"/>
      <c r="I22" s="24"/>
      <c r="J22" s="24"/>
      <c r="K22" s="23"/>
      <c r="L22" s="23"/>
      <c r="M22" s="26"/>
    </row>
    <row r="23" spans="1:13" s="21" customFormat="1" ht="18" customHeight="1" x14ac:dyDescent="0.25">
      <c r="A23" s="105"/>
      <c r="B23" s="38" t="s">
        <v>65</v>
      </c>
      <c r="C23" s="37"/>
      <c r="D23" s="24">
        <v>1E-3</v>
      </c>
      <c r="E23" s="24">
        <v>1E-3</v>
      </c>
      <c r="F23" s="24"/>
      <c r="G23" s="24"/>
      <c r="H23" s="24"/>
      <c r="I23" s="24"/>
      <c r="J23" s="24"/>
      <c r="K23" s="23"/>
      <c r="L23" s="23"/>
      <c r="M23" s="23"/>
    </row>
    <row r="24" spans="1:13" s="21" customFormat="1" ht="21" customHeight="1" x14ac:dyDescent="0.25">
      <c r="A24" s="105"/>
      <c r="B24" s="38" t="s">
        <v>64</v>
      </c>
      <c r="C24" s="50"/>
      <c r="D24" s="44">
        <v>8.0000000000000002E-3</v>
      </c>
      <c r="E24" s="44">
        <v>8.0000000000000002E-3</v>
      </c>
      <c r="F24" s="44"/>
      <c r="G24" s="44"/>
      <c r="H24" s="44"/>
      <c r="I24" s="44"/>
      <c r="J24" s="44"/>
      <c r="K24" s="26"/>
      <c r="L24" s="26"/>
      <c r="M24" s="26"/>
    </row>
    <row r="25" spans="1:13" s="31" customFormat="1" ht="37.5" x14ac:dyDescent="0.25">
      <c r="A25" s="105"/>
      <c r="B25" s="34" t="s">
        <v>69</v>
      </c>
      <c r="C25" s="51">
        <v>200</v>
      </c>
      <c r="D25" s="39"/>
      <c r="E25" s="39"/>
      <c r="F25" s="62">
        <v>0.2</v>
      </c>
      <c r="G25" s="62">
        <v>0.1</v>
      </c>
      <c r="H25" s="53">
        <v>10</v>
      </c>
      <c r="I25" s="53">
        <v>82</v>
      </c>
      <c r="J25" s="39"/>
      <c r="K25" s="53">
        <v>376</v>
      </c>
      <c r="L25" s="30"/>
      <c r="M25" s="30">
        <v>6.1</v>
      </c>
    </row>
    <row r="26" spans="1:13" s="21" customFormat="1" ht="18" customHeight="1" x14ac:dyDescent="0.25">
      <c r="A26" s="105"/>
      <c r="B26" s="23" t="s">
        <v>23</v>
      </c>
      <c r="C26" s="37"/>
      <c r="D26" s="24">
        <v>1.4E-2</v>
      </c>
      <c r="E26" s="24">
        <v>1.4E-2</v>
      </c>
      <c r="F26" s="24"/>
      <c r="G26" s="24"/>
      <c r="H26" s="24"/>
      <c r="I26" s="24"/>
      <c r="J26" s="24"/>
      <c r="K26" s="23"/>
      <c r="L26" s="23"/>
      <c r="M26" s="23"/>
    </row>
    <row r="27" spans="1:13" s="21" customFormat="1" ht="21" customHeight="1" x14ac:dyDescent="0.25">
      <c r="A27" s="105"/>
      <c r="B27" s="22" t="s">
        <v>63</v>
      </c>
      <c r="C27" s="50"/>
      <c r="D27" s="44">
        <v>1.4999999999999999E-2</v>
      </c>
      <c r="E27" s="44">
        <v>1.4999999999999999E-2</v>
      </c>
      <c r="F27" s="44"/>
      <c r="G27" s="44"/>
      <c r="H27" s="44"/>
      <c r="I27" s="44"/>
      <c r="J27" s="44"/>
      <c r="K27" s="26"/>
      <c r="L27" s="26"/>
      <c r="M27" s="26"/>
    </row>
    <row r="28" spans="1:13" s="20" customFormat="1" ht="21" x14ac:dyDescent="0.35">
      <c r="A28" s="105"/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</row>
    <row r="29" spans="1:13" s="31" customFormat="1" ht="18.75" x14ac:dyDescent="0.25">
      <c r="A29" s="105"/>
      <c r="B29" s="29" t="s">
        <v>19</v>
      </c>
      <c r="C29" s="51">
        <v>100</v>
      </c>
      <c r="D29" s="39">
        <v>0.1</v>
      </c>
      <c r="E29" s="39">
        <v>0.1</v>
      </c>
      <c r="F29" s="62">
        <v>0.4</v>
      </c>
      <c r="G29" s="62">
        <v>0.3</v>
      </c>
      <c r="H29" s="62">
        <v>10</v>
      </c>
      <c r="I29" s="62">
        <v>41</v>
      </c>
      <c r="J29" s="62">
        <v>10</v>
      </c>
      <c r="K29" s="53">
        <v>368</v>
      </c>
      <c r="L29" s="30"/>
      <c r="M29" s="30">
        <v>12</v>
      </c>
    </row>
    <row r="30" spans="1:13" s="21" customFormat="1" ht="21" customHeight="1" x14ac:dyDescent="0.3">
      <c r="A30" s="105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4"/>
    </row>
    <row r="31" spans="1:13" s="31" customFormat="1" ht="18.75" x14ac:dyDescent="0.25">
      <c r="A31" s="105"/>
      <c r="B31" s="29" t="s">
        <v>66</v>
      </c>
      <c r="C31" s="55">
        <v>50</v>
      </c>
      <c r="D31" s="32">
        <v>0.03</v>
      </c>
      <c r="E31" s="32">
        <v>0.03</v>
      </c>
      <c r="F31" s="52">
        <v>2</v>
      </c>
      <c r="G31" s="52"/>
      <c r="H31" s="32">
        <v>14</v>
      </c>
      <c r="I31" s="52">
        <v>80</v>
      </c>
      <c r="J31" s="52"/>
      <c r="K31" s="52">
        <v>1</v>
      </c>
      <c r="L31" s="32"/>
      <c r="M31" s="30">
        <v>2.5</v>
      </c>
    </row>
    <row r="32" spans="1:13" s="21" customFormat="1" ht="18.75" x14ac:dyDescent="0.3">
      <c r="A32" s="77" t="s">
        <v>89</v>
      </c>
      <c r="B32" s="78"/>
      <c r="C32" s="28"/>
      <c r="D32" s="25"/>
      <c r="E32" s="28"/>
      <c r="F32" s="47">
        <v>28</v>
      </c>
      <c r="G32" s="47">
        <v>32</v>
      </c>
      <c r="H32" s="47">
        <v>93</v>
      </c>
      <c r="I32" s="47">
        <v>749</v>
      </c>
      <c r="J32" s="47">
        <v>12</v>
      </c>
      <c r="K32" s="48"/>
      <c r="L32" s="25"/>
      <c r="M32" s="28">
        <f>M6+M13+M21+M25+M29+M31</f>
        <v>71</v>
      </c>
    </row>
    <row r="33" spans="1:18" s="21" customFormat="1" ht="23.25" x14ac:dyDescent="0.35">
      <c r="A33" s="79" t="s">
        <v>50</v>
      </c>
      <c r="B33" s="80"/>
      <c r="C33" s="27"/>
      <c r="D33" s="27"/>
      <c r="E33" s="27"/>
      <c r="F33" s="47">
        <v>28</v>
      </c>
      <c r="G33" s="47">
        <v>32</v>
      </c>
      <c r="H33" s="47">
        <v>93</v>
      </c>
      <c r="I33" s="47">
        <v>749</v>
      </c>
      <c r="J33" s="47">
        <v>12</v>
      </c>
      <c r="K33" s="56"/>
      <c r="L33" s="27"/>
      <c r="M33" s="27"/>
    </row>
    <row r="34" spans="1:18" s="59" customFormat="1" ht="23.45" customHeight="1" x14ac:dyDescent="0.3">
      <c r="A34" s="57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s="59" customFormat="1" ht="23.45" customHeight="1" x14ac:dyDescent="0.3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 s="59" customFormat="1" ht="23.45" customHeight="1" x14ac:dyDescent="0.3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 s="21" customFormat="1" ht="31.9" customHeight="1" x14ac:dyDescent="0.25">
      <c r="A37" s="81" t="s">
        <v>134</v>
      </c>
      <c r="B37" s="83" t="s">
        <v>0</v>
      </c>
      <c r="C37" s="86" t="s">
        <v>51</v>
      </c>
      <c r="D37" s="89" t="s">
        <v>52</v>
      </c>
      <c r="E37" s="89" t="s">
        <v>53</v>
      </c>
      <c r="F37" s="92" t="s">
        <v>57</v>
      </c>
      <c r="G37" s="93"/>
      <c r="H37" s="94"/>
      <c r="I37" s="86" t="s">
        <v>58</v>
      </c>
      <c r="J37" s="95" t="s">
        <v>1</v>
      </c>
      <c r="K37" s="98" t="s">
        <v>60</v>
      </c>
      <c r="L37" s="101" t="s">
        <v>38</v>
      </c>
      <c r="M37" s="98" t="s">
        <v>59</v>
      </c>
    </row>
    <row r="38" spans="1:18" s="21" customFormat="1" ht="15" customHeight="1" x14ac:dyDescent="0.25">
      <c r="A38" s="82"/>
      <c r="B38" s="84"/>
      <c r="C38" s="87"/>
      <c r="D38" s="90"/>
      <c r="E38" s="90"/>
      <c r="F38" s="101" t="s">
        <v>54</v>
      </c>
      <c r="G38" s="89" t="s">
        <v>55</v>
      </c>
      <c r="H38" s="101" t="s">
        <v>56</v>
      </c>
      <c r="I38" s="87"/>
      <c r="J38" s="96"/>
      <c r="K38" s="99"/>
      <c r="L38" s="102"/>
      <c r="M38" s="99"/>
    </row>
    <row r="39" spans="1:18" s="21" customFormat="1" ht="17.45" customHeight="1" x14ac:dyDescent="0.25">
      <c r="A39" s="104"/>
      <c r="B39" s="85"/>
      <c r="C39" s="88"/>
      <c r="D39" s="91"/>
      <c r="E39" s="91"/>
      <c r="F39" s="103"/>
      <c r="G39" s="91"/>
      <c r="H39" s="103"/>
      <c r="I39" s="88"/>
      <c r="J39" s="97"/>
      <c r="K39" s="100"/>
      <c r="L39" s="103"/>
      <c r="M39" s="100"/>
    </row>
    <row r="40" spans="1:18" s="21" customFormat="1" ht="22.15" customHeight="1" x14ac:dyDescent="0.25">
      <c r="A40" s="105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8"/>
    </row>
    <row r="41" spans="1:18" s="21" customFormat="1" ht="34.9" customHeight="1" x14ac:dyDescent="0.3">
      <c r="A41" s="105"/>
      <c r="B41" s="36" t="s">
        <v>92</v>
      </c>
      <c r="C41" s="54">
        <v>250</v>
      </c>
      <c r="D41" s="23"/>
      <c r="E41" s="23"/>
      <c r="F41" s="45">
        <v>8</v>
      </c>
      <c r="G41" s="45">
        <v>2</v>
      </c>
      <c r="H41" s="45">
        <v>23</v>
      </c>
      <c r="I41" s="45">
        <v>140</v>
      </c>
      <c r="J41" s="45">
        <v>6</v>
      </c>
      <c r="K41" s="45">
        <v>214</v>
      </c>
      <c r="L41" s="23"/>
      <c r="M41" s="26">
        <f>6.6</f>
        <v>6.6</v>
      </c>
    </row>
    <row r="42" spans="1:18" s="21" customFormat="1" ht="18" customHeight="1" x14ac:dyDescent="0.25">
      <c r="A42" s="105"/>
      <c r="B42" s="22" t="s">
        <v>8</v>
      </c>
      <c r="C42" s="37"/>
      <c r="D42" s="40">
        <v>4.9000000000000002E-2</v>
      </c>
      <c r="E42" s="40">
        <v>3.4000000000000002E-2</v>
      </c>
      <c r="F42" s="40"/>
      <c r="G42" s="40"/>
      <c r="H42" s="40"/>
      <c r="I42" s="40"/>
      <c r="J42" s="40"/>
      <c r="K42" s="41"/>
      <c r="L42" s="23"/>
      <c r="M42" s="23"/>
    </row>
    <row r="43" spans="1:18" s="21" customFormat="1" ht="20.45" customHeight="1" x14ac:dyDescent="0.25">
      <c r="A43" s="105"/>
      <c r="B43" s="22" t="s">
        <v>90</v>
      </c>
      <c r="C43" s="37"/>
      <c r="D43" s="40">
        <v>0.01</v>
      </c>
      <c r="E43" s="40">
        <v>8.0000000000000002E-3</v>
      </c>
      <c r="F43" s="40"/>
      <c r="G43" s="40"/>
      <c r="H43" s="40"/>
      <c r="I43" s="40"/>
      <c r="J43" s="40"/>
      <c r="K43" s="41"/>
      <c r="L43" s="23"/>
      <c r="M43" s="26"/>
    </row>
    <row r="44" spans="1:18" s="31" customFormat="1" ht="20.25" customHeight="1" x14ac:dyDescent="0.25">
      <c r="A44" s="105"/>
      <c r="B44" s="38" t="s">
        <v>9</v>
      </c>
      <c r="C44" s="51"/>
      <c r="D44" s="43">
        <v>0.01</v>
      </c>
      <c r="E44" s="43">
        <v>8.0000000000000002E-3</v>
      </c>
      <c r="F44" s="43"/>
      <c r="G44" s="43"/>
      <c r="H44" s="43"/>
      <c r="I44" s="43"/>
      <c r="J44" s="43"/>
      <c r="K44" s="42"/>
      <c r="L44" s="30"/>
      <c r="M44" s="30"/>
    </row>
    <row r="45" spans="1:18" s="31" customFormat="1" ht="20.25" customHeight="1" x14ac:dyDescent="0.25">
      <c r="A45" s="105"/>
      <c r="B45" s="38" t="s">
        <v>72</v>
      </c>
      <c r="C45" s="51"/>
      <c r="D45" s="43">
        <v>3.0000000000000001E-3</v>
      </c>
      <c r="E45" s="43">
        <v>3.0000000000000001E-3</v>
      </c>
      <c r="F45" s="43"/>
      <c r="G45" s="43"/>
      <c r="H45" s="43"/>
      <c r="I45" s="43"/>
      <c r="J45" s="43"/>
      <c r="K45" s="42"/>
      <c r="L45" s="30"/>
      <c r="M45" s="30"/>
    </row>
    <row r="46" spans="1:18" s="31" customFormat="1" ht="20.25" customHeight="1" x14ac:dyDescent="0.25">
      <c r="A46" s="105"/>
      <c r="B46" s="38" t="s">
        <v>65</v>
      </c>
      <c r="C46" s="51"/>
      <c r="D46" s="43">
        <v>1E-3</v>
      </c>
      <c r="E46" s="43">
        <v>1E-3</v>
      </c>
      <c r="F46" s="43"/>
      <c r="G46" s="43"/>
      <c r="H46" s="43"/>
      <c r="I46" s="43"/>
      <c r="J46" s="43"/>
      <c r="K46" s="42"/>
      <c r="L46" s="30"/>
      <c r="M46" s="30"/>
    </row>
    <row r="47" spans="1:18" s="31" customFormat="1" ht="20.25" customHeight="1" x14ac:dyDescent="0.25">
      <c r="A47" s="105"/>
      <c r="B47" s="38" t="s">
        <v>96</v>
      </c>
      <c r="C47" s="51"/>
      <c r="D47" s="43">
        <v>2.5000000000000001E-2</v>
      </c>
      <c r="E47" s="43">
        <v>2.5000000000000001E-2</v>
      </c>
      <c r="F47" s="43"/>
      <c r="G47" s="43"/>
      <c r="H47" s="43"/>
      <c r="I47" s="43"/>
      <c r="J47" s="43"/>
      <c r="K47" s="42"/>
      <c r="L47" s="30"/>
      <c r="M47" s="30"/>
    </row>
    <row r="48" spans="1:18" s="21" customFormat="1" ht="34.9" customHeight="1" x14ac:dyDescent="0.25">
      <c r="A48" s="105"/>
      <c r="B48" s="34" t="s">
        <v>93</v>
      </c>
      <c r="C48" s="48">
        <v>90</v>
      </c>
      <c r="D48" s="28"/>
      <c r="E48" s="28"/>
      <c r="F48" s="49">
        <v>6</v>
      </c>
      <c r="G48" s="49">
        <v>6</v>
      </c>
      <c r="H48" s="49">
        <v>5</v>
      </c>
      <c r="I48" s="49">
        <v>180</v>
      </c>
      <c r="J48" s="49">
        <v>2</v>
      </c>
      <c r="K48" s="49">
        <v>286</v>
      </c>
      <c r="L48" s="25"/>
      <c r="M48" s="25">
        <v>38.880000000000003</v>
      </c>
    </row>
    <row r="49" spans="1:13" s="21" customFormat="1" ht="28.5" customHeight="1" x14ac:dyDescent="0.25">
      <c r="A49" s="105"/>
      <c r="B49" s="22" t="s">
        <v>77</v>
      </c>
      <c r="C49" s="37"/>
      <c r="D49" s="40">
        <v>7.0000000000000007E-2</v>
      </c>
      <c r="E49" s="40">
        <v>5.0999999999999997E-2</v>
      </c>
      <c r="F49" s="40"/>
      <c r="G49" s="40"/>
      <c r="H49" s="40"/>
      <c r="I49" s="40"/>
      <c r="J49" s="40"/>
      <c r="K49" s="41"/>
      <c r="L49" s="23"/>
      <c r="M49" s="26"/>
    </row>
    <row r="50" spans="1:13" s="21" customFormat="1" ht="18" customHeight="1" x14ac:dyDescent="0.25">
      <c r="A50" s="105"/>
      <c r="B50" s="38" t="s">
        <v>65</v>
      </c>
      <c r="C50" s="37"/>
      <c r="D50" s="40">
        <v>1E-3</v>
      </c>
      <c r="E50" s="40">
        <v>1E-3</v>
      </c>
      <c r="F50" s="40"/>
      <c r="G50" s="40"/>
      <c r="H50" s="40"/>
      <c r="I50" s="40"/>
      <c r="J50" s="40"/>
      <c r="K50" s="41"/>
      <c r="L50" s="23"/>
      <c r="M50" s="23"/>
    </row>
    <row r="51" spans="1:13" s="21" customFormat="1" ht="20.45" customHeight="1" x14ac:dyDescent="0.25">
      <c r="A51" s="105"/>
      <c r="B51" s="22" t="s">
        <v>62</v>
      </c>
      <c r="C51" s="37"/>
      <c r="D51" s="40">
        <v>1.6E-2</v>
      </c>
      <c r="E51" s="40">
        <v>1.6E-2</v>
      </c>
      <c r="F51" s="40"/>
      <c r="G51" s="40"/>
      <c r="H51" s="40"/>
      <c r="I51" s="40"/>
      <c r="J51" s="40"/>
      <c r="K51" s="41"/>
      <c r="L51" s="23"/>
      <c r="M51" s="26"/>
    </row>
    <row r="52" spans="1:13" s="31" customFormat="1" ht="20.25" customHeight="1" x14ac:dyDescent="0.25">
      <c r="A52" s="105"/>
      <c r="B52" s="38" t="s">
        <v>9</v>
      </c>
      <c r="C52" s="51"/>
      <c r="D52" s="43">
        <v>0.02</v>
      </c>
      <c r="E52" s="43">
        <v>1.6E-2</v>
      </c>
      <c r="F52" s="43"/>
      <c r="G52" s="43"/>
      <c r="H52" s="43"/>
      <c r="I52" s="43"/>
      <c r="J52" s="43"/>
      <c r="K52" s="42"/>
      <c r="L52" s="30"/>
      <c r="M52" s="30"/>
    </row>
    <row r="53" spans="1:13" s="31" customFormat="1" ht="20.25" customHeight="1" x14ac:dyDescent="0.25">
      <c r="A53" s="105"/>
      <c r="B53" s="38" t="s">
        <v>81</v>
      </c>
      <c r="C53" s="51"/>
      <c r="D53" s="43" t="s">
        <v>97</v>
      </c>
      <c r="E53" s="43">
        <v>0.01</v>
      </c>
      <c r="F53" s="43"/>
      <c r="G53" s="43"/>
      <c r="H53" s="43"/>
      <c r="I53" s="43"/>
      <c r="J53" s="43"/>
      <c r="K53" s="42"/>
      <c r="L53" s="30"/>
      <c r="M53" s="30"/>
    </row>
    <row r="54" spans="1:13" s="31" customFormat="1" ht="20.25" customHeight="1" x14ac:dyDescent="0.25">
      <c r="A54" s="105"/>
      <c r="B54" s="38" t="s">
        <v>72</v>
      </c>
      <c r="C54" s="51"/>
      <c r="D54" s="43">
        <v>1E-3</v>
      </c>
      <c r="E54" s="43">
        <v>1E-3</v>
      </c>
      <c r="F54" s="43"/>
      <c r="G54" s="43"/>
      <c r="H54" s="43"/>
      <c r="I54" s="43"/>
      <c r="J54" s="43"/>
      <c r="K54" s="42"/>
      <c r="L54" s="30"/>
      <c r="M54" s="30"/>
    </row>
    <row r="55" spans="1:13" s="31" customFormat="1" ht="20.25" customHeight="1" x14ac:dyDescent="0.25">
      <c r="A55" s="105"/>
      <c r="B55" s="38" t="s">
        <v>83</v>
      </c>
      <c r="C55" s="51"/>
      <c r="D55" s="43">
        <v>4.0000000000000001E-3</v>
      </c>
      <c r="E55" s="43">
        <v>4.0000000000000001E-3</v>
      </c>
      <c r="F55" s="43"/>
      <c r="G55" s="43"/>
      <c r="H55" s="43"/>
      <c r="I55" s="43"/>
      <c r="J55" s="43"/>
      <c r="K55" s="42"/>
      <c r="L55" s="30"/>
      <c r="M55" s="30"/>
    </row>
    <row r="56" spans="1:13" s="21" customFormat="1" ht="34.9" customHeight="1" x14ac:dyDescent="0.25">
      <c r="A56" s="105"/>
      <c r="B56" s="34" t="s">
        <v>76</v>
      </c>
      <c r="C56" s="48">
        <v>150</v>
      </c>
      <c r="D56" s="28"/>
      <c r="E56" s="28"/>
      <c r="F56" s="49">
        <v>5</v>
      </c>
      <c r="G56" s="49">
        <v>9</v>
      </c>
      <c r="H56" s="49">
        <v>30</v>
      </c>
      <c r="I56" s="49">
        <v>190</v>
      </c>
      <c r="J56" s="49"/>
      <c r="K56" s="49">
        <v>204</v>
      </c>
      <c r="L56" s="25"/>
      <c r="M56" s="25">
        <v>6.02</v>
      </c>
    </row>
    <row r="57" spans="1:13" s="21" customFormat="1" ht="25.15" customHeight="1" x14ac:dyDescent="0.25">
      <c r="A57" s="105"/>
      <c r="B57" s="22" t="s">
        <v>142</v>
      </c>
      <c r="C57" s="37"/>
      <c r="D57" s="37">
        <v>0.04</v>
      </c>
      <c r="E57" s="37">
        <v>0.04</v>
      </c>
      <c r="F57" s="24"/>
      <c r="G57" s="24"/>
      <c r="H57" s="24"/>
      <c r="I57" s="24"/>
      <c r="J57" s="24"/>
      <c r="K57" s="23"/>
      <c r="L57" s="23"/>
      <c r="M57" s="26"/>
    </row>
    <row r="58" spans="1:13" s="21" customFormat="1" ht="18" customHeight="1" x14ac:dyDescent="0.25">
      <c r="A58" s="105"/>
      <c r="B58" s="38" t="s">
        <v>65</v>
      </c>
      <c r="C58" s="37"/>
      <c r="D58" s="24">
        <v>1E-3</v>
      </c>
      <c r="E58" s="24">
        <v>1E-3</v>
      </c>
      <c r="F58" s="24"/>
      <c r="G58" s="24"/>
      <c r="H58" s="24"/>
      <c r="I58" s="24"/>
      <c r="J58" s="24"/>
      <c r="K58" s="23"/>
      <c r="L58" s="23"/>
      <c r="M58" s="23"/>
    </row>
    <row r="59" spans="1:13" s="21" customFormat="1" ht="21" customHeight="1" x14ac:dyDescent="0.25">
      <c r="A59" s="105"/>
      <c r="B59" s="38" t="s">
        <v>64</v>
      </c>
      <c r="C59" s="50"/>
      <c r="D59" s="44">
        <v>5.0000000000000001E-3</v>
      </c>
      <c r="E59" s="44">
        <v>5.0000000000000001E-3</v>
      </c>
      <c r="F59" s="44"/>
      <c r="G59" s="44"/>
      <c r="H59" s="44"/>
      <c r="I59" s="44"/>
      <c r="J59" s="44"/>
      <c r="K59" s="26"/>
      <c r="L59" s="26"/>
      <c r="M59" s="26"/>
    </row>
    <row r="60" spans="1:13" s="31" customFormat="1" ht="18.75" x14ac:dyDescent="0.25">
      <c r="A60" s="105"/>
      <c r="B60" s="29" t="s">
        <v>95</v>
      </c>
      <c r="C60" s="51">
        <v>200</v>
      </c>
      <c r="D60" s="53"/>
      <c r="E60" s="53"/>
      <c r="F60" s="53">
        <v>1</v>
      </c>
      <c r="G60" s="53"/>
      <c r="H60" s="53">
        <v>3</v>
      </c>
      <c r="I60" s="53">
        <v>26</v>
      </c>
      <c r="J60" s="53"/>
      <c r="K60" s="53">
        <v>2</v>
      </c>
      <c r="L60" s="30"/>
      <c r="M60" s="33">
        <v>13</v>
      </c>
    </row>
    <row r="61" spans="1:13" s="31" customFormat="1" ht="21" customHeight="1" x14ac:dyDescent="0.25">
      <c r="A61" s="105"/>
      <c r="B61" s="72" t="s">
        <v>98</v>
      </c>
      <c r="C61" s="51"/>
      <c r="D61" s="53">
        <v>0.2</v>
      </c>
      <c r="E61" s="53">
        <v>0.2</v>
      </c>
      <c r="F61" s="53">
        <v>1</v>
      </c>
      <c r="G61" s="53">
        <v>0.2</v>
      </c>
      <c r="H61" s="53">
        <v>25</v>
      </c>
      <c r="I61" s="53">
        <v>110</v>
      </c>
      <c r="J61" s="53">
        <v>8</v>
      </c>
      <c r="K61" s="53">
        <v>399</v>
      </c>
      <c r="L61" s="30"/>
      <c r="M61" s="33"/>
    </row>
    <row r="62" spans="1:13" s="31" customFormat="1" ht="18.75" x14ac:dyDescent="0.25">
      <c r="A62" s="105"/>
      <c r="B62" s="29" t="s">
        <v>66</v>
      </c>
      <c r="C62" s="55">
        <v>50</v>
      </c>
      <c r="D62" s="32">
        <v>0.03</v>
      </c>
      <c r="E62" s="32">
        <v>0.03</v>
      </c>
      <c r="F62" s="52">
        <v>2</v>
      </c>
      <c r="G62" s="52"/>
      <c r="H62" s="32">
        <v>14</v>
      </c>
      <c r="I62" s="52">
        <v>80</v>
      </c>
      <c r="J62" s="52"/>
      <c r="K62" s="52">
        <v>1</v>
      </c>
      <c r="L62" s="32"/>
      <c r="M62" s="30">
        <v>2.5</v>
      </c>
    </row>
    <row r="63" spans="1:13" s="21" customFormat="1" ht="23.25" customHeight="1" x14ac:dyDescent="0.35">
      <c r="A63" s="105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9"/>
    </row>
    <row r="64" spans="1:13" s="21" customFormat="1" ht="21" x14ac:dyDescent="0.35">
      <c r="A64" s="105"/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9"/>
    </row>
    <row r="65" spans="1:13" s="31" customFormat="1" ht="37.5" x14ac:dyDescent="0.25">
      <c r="A65" s="105"/>
      <c r="B65" s="34" t="s">
        <v>94</v>
      </c>
      <c r="C65" s="51">
        <v>60</v>
      </c>
      <c r="D65" s="53"/>
      <c r="E65" s="53"/>
      <c r="F65" s="53">
        <v>3</v>
      </c>
      <c r="G65" s="53">
        <v>4</v>
      </c>
      <c r="H65" s="53">
        <v>8</v>
      </c>
      <c r="I65" s="53">
        <v>85</v>
      </c>
      <c r="J65" s="53">
        <v>6</v>
      </c>
      <c r="K65" s="53" t="s">
        <v>99</v>
      </c>
      <c r="L65" s="30"/>
      <c r="M65" s="33">
        <v>4</v>
      </c>
    </row>
    <row r="66" spans="1:13" s="21" customFormat="1" ht="25.15" customHeight="1" x14ac:dyDescent="0.25">
      <c r="A66" s="105"/>
      <c r="B66" s="22" t="s">
        <v>12</v>
      </c>
      <c r="C66" s="37"/>
      <c r="D66" s="37">
        <v>0.05</v>
      </c>
      <c r="E66" s="37">
        <v>0.05</v>
      </c>
      <c r="F66" s="24"/>
      <c r="G66" s="24"/>
      <c r="H66" s="24"/>
      <c r="I66" s="24"/>
      <c r="J66" s="24"/>
      <c r="K66" s="23"/>
      <c r="L66" s="23"/>
      <c r="M66" s="26"/>
    </row>
    <row r="67" spans="1:13" s="21" customFormat="1" ht="18" customHeight="1" x14ac:dyDescent="0.25">
      <c r="A67" s="105"/>
      <c r="B67" s="38" t="s">
        <v>100</v>
      </c>
      <c r="C67" s="37"/>
      <c r="D67" s="24">
        <v>5.0000000000000001E-3</v>
      </c>
      <c r="E67" s="24">
        <v>5.0000000000000001E-3</v>
      </c>
      <c r="F67" s="24"/>
      <c r="G67" s="24"/>
      <c r="H67" s="24"/>
      <c r="I67" s="24"/>
      <c r="J67" s="24"/>
      <c r="K67" s="23"/>
      <c r="L67" s="23"/>
      <c r="M67" s="23"/>
    </row>
    <row r="68" spans="1:13" s="21" customFormat="1" ht="21" customHeight="1" x14ac:dyDescent="0.25">
      <c r="A68" s="122"/>
      <c r="B68" s="38" t="s">
        <v>19</v>
      </c>
      <c r="C68" s="50"/>
      <c r="D68" s="44">
        <v>0.02</v>
      </c>
      <c r="E68" s="44">
        <v>0.02</v>
      </c>
      <c r="F68" s="44"/>
      <c r="G68" s="44"/>
      <c r="H68" s="44"/>
      <c r="I68" s="44"/>
      <c r="J68" s="44"/>
      <c r="K68" s="26"/>
      <c r="L68" s="26"/>
      <c r="M68" s="26"/>
    </row>
    <row r="69" spans="1:13" s="21" customFormat="1" ht="28.15" customHeight="1" x14ac:dyDescent="0.3">
      <c r="A69" s="77" t="s">
        <v>89</v>
      </c>
      <c r="B69" s="78"/>
      <c r="C69" s="28"/>
      <c r="D69" s="25"/>
      <c r="E69" s="28"/>
      <c r="F69" s="47">
        <v>26</v>
      </c>
      <c r="G69" s="47">
        <v>21</v>
      </c>
      <c r="H69" s="47">
        <v>112</v>
      </c>
      <c r="I69" s="47">
        <v>820</v>
      </c>
      <c r="J69" s="47">
        <v>22</v>
      </c>
      <c r="K69" s="48"/>
      <c r="L69" s="25"/>
      <c r="M69" s="28">
        <f>M41+M48+M56+M60+M62+M65</f>
        <v>71</v>
      </c>
    </row>
    <row r="70" spans="1:13" s="21" customFormat="1" ht="23.25" x14ac:dyDescent="0.35">
      <c r="A70" s="79" t="s">
        <v>50</v>
      </c>
      <c r="B70" s="80"/>
      <c r="C70" s="27"/>
      <c r="D70" s="27"/>
      <c r="E70" s="27"/>
      <c r="F70" s="47">
        <v>25</v>
      </c>
      <c r="G70" s="47">
        <v>25</v>
      </c>
      <c r="H70" s="47">
        <v>69</v>
      </c>
      <c r="I70" s="47">
        <v>528</v>
      </c>
      <c r="J70" s="47">
        <v>22</v>
      </c>
      <c r="K70" s="56"/>
      <c r="L70" s="27"/>
      <c r="M70" s="27"/>
    </row>
    <row r="71" spans="1:13" s="127" customFormat="1" ht="37.15" customHeight="1" x14ac:dyDescent="0.25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</row>
    <row r="72" spans="1:13" s="127" customFormat="1" ht="37.15" customHeight="1" x14ac:dyDescent="0.25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</row>
    <row r="73" spans="1:13" s="21" customFormat="1" ht="31.9" customHeight="1" x14ac:dyDescent="0.25">
      <c r="A73" s="81" t="s">
        <v>135</v>
      </c>
      <c r="B73" s="83" t="s">
        <v>0</v>
      </c>
      <c r="C73" s="86" t="s">
        <v>51</v>
      </c>
      <c r="D73" s="89" t="s">
        <v>52</v>
      </c>
      <c r="E73" s="89" t="s">
        <v>53</v>
      </c>
      <c r="F73" s="92" t="s">
        <v>57</v>
      </c>
      <c r="G73" s="93"/>
      <c r="H73" s="94"/>
      <c r="I73" s="86" t="s">
        <v>58</v>
      </c>
      <c r="J73" s="95" t="s">
        <v>1</v>
      </c>
      <c r="K73" s="98" t="s">
        <v>60</v>
      </c>
      <c r="L73" s="101" t="s">
        <v>38</v>
      </c>
      <c r="M73" s="98" t="s">
        <v>59</v>
      </c>
    </row>
    <row r="74" spans="1:13" s="21" customFormat="1" ht="15" customHeight="1" x14ac:dyDescent="0.25">
      <c r="A74" s="82"/>
      <c r="B74" s="84"/>
      <c r="C74" s="87"/>
      <c r="D74" s="90"/>
      <c r="E74" s="90"/>
      <c r="F74" s="101" t="s">
        <v>54</v>
      </c>
      <c r="G74" s="89" t="s">
        <v>55</v>
      </c>
      <c r="H74" s="101" t="s">
        <v>56</v>
      </c>
      <c r="I74" s="87"/>
      <c r="J74" s="96"/>
      <c r="K74" s="99"/>
      <c r="L74" s="102"/>
      <c r="M74" s="99"/>
    </row>
    <row r="75" spans="1:13" s="21" customFormat="1" ht="17.45" customHeight="1" x14ac:dyDescent="0.25">
      <c r="A75" s="104"/>
      <c r="B75" s="85"/>
      <c r="C75" s="88"/>
      <c r="D75" s="91"/>
      <c r="E75" s="91"/>
      <c r="F75" s="103"/>
      <c r="G75" s="91"/>
      <c r="H75" s="103"/>
      <c r="I75" s="88"/>
      <c r="J75" s="97"/>
      <c r="K75" s="100"/>
      <c r="L75" s="103"/>
      <c r="M75" s="100"/>
    </row>
    <row r="76" spans="1:13" s="21" customFormat="1" ht="22.15" customHeight="1" x14ac:dyDescent="0.25">
      <c r="A76" s="105"/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8"/>
    </row>
    <row r="77" spans="1:13" s="21" customFormat="1" ht="34.9" customHeight="1" x14ac:dyDescent="0.3">
      <c r="A77" s="105"/>
      <c r="B77" s="36" t="s">
        <v>101</v>
      </c>
      <c r="C77" s="54">
        <v>250</v>
      </c>
      <c r="D77" s="23"/>
      <c r="E77" s="23"/>
      <c r="F77" s="45">
        <v>6</v>
      </c>
      <c r="G77" s="45">
        <v>8</v>
      </c>
      <c r="H77" s="45">
        <v>29</v>
      </c>
      <c r="I77" s="45">
        <v>220</v>
      </c>
      <c r="J77" s="45">
        <v>21</v>
      </c>
      <c r="K77" s="45">
        <v>172</v>
      </c>
      <c r="L77" s="23"/>
      <c r="M77" s="26">
        <v>16.98</v>
      </c>
    </row>
    <row r="78" spans="1:13" s="21" customFormat="1" ht="28.5" customHeight="1" x14ac:dyDescent="0.25">
      <c r="A78" s="105"/>
      <c r="B78" s="22" t="s">
        <v>72</v>
      </c>
      <c r="C78" s="37"/>
      <c r="D78" s="40">
        <v>1E-3</v>
      </c>
      <c r="E78" s="40">
        <v>1E-3</v>
      </c>
      <c r="F78" s="40"/>
      <c r="G78" s="40"/>
      <c r="H78" s="40"/>
      <c r="I78" s="40"/>
      <c r="J78" s="40"/>
      <c r="K78" s="41"/>
      <c r="L78" s="23"/>
      <c r="M78" s="26"/>
    </row>
    <row r="79" spans="1:13" s="21" customFormat="1" ht="18" customHeight="1" x14ac:dyDescent="0.25">
      <c r="A79" s="105"/>
      <c r="B79" s="22" t="s">
        <v>65</v>
      </c>
      <c r="C79" s="37"/>
      <c r="D79" s="73">
        <v>5.0000000000000001E-4</v>
      </c>
      <c r="E79" s="73">
        <v>5.0000000000000001E-4</v>
      </c>
      <c r="F79" s="40"/>
      <c r="G79" s="40"/>
      <c r="H79" s="40"/>
      <c r="I79" s="40"/>
      <c r="J79" s="40"/>
      <c r="K79" s="41"/>
      <c r="L79" s="23"/>
      <c r="M79" s="23"/>
    </row>
    <row r="80" spans="1:13" s="21" customFormat="1" ht="20.45" customHeight="1" x14ac:dyDescent="0.25">
      <c r="A80" s="105"/>
      <c r="B80" s="22" t="s">
        <v>77</v>
      </c>
      <c r="C80" s="37"/>
      <c r="D80" s="40">
        <v>0.01</v>
      </c>
      <c r="E80" s="40">
        <v>7.0000000000000001E-3</v>
      </c>
      <c r="F80" s="40"/>
      <c r="G80" s="40"/>
      <c r="H80" s="40"/>
      <c r="I80" s="40"/>
      <c r="J80" s="40"/>
      <c r="K80" s="41"/>
      <c r="L80" s="23"/>
      <c r="M80" s="26"/>
    </row>
    <row r="81" spans="1:13" s="31" customFormat="1" ht="20.25" customHeight="1" x14ac:dyDescent="0.25">
      <c r="A81" s="105"/>
      <c r="B81" s="38" t="s">
        <v>12</v>
      </c>
      <c r="C81" s="51"/>
      <c r="D81" s="43">
        <v>0.06</v>
      </c>
      <c r="E81" s="43">
        <v>4.8000000000000001E-2</v>
      </c>
      <c r="F81" s="43"/>
      <c r="G81" s="43"/>
      <c r="H81" s="43"/>
      <c r="I81" s="43"/>
      <c r="J81" s="43"/>
      <c r="K81" s="42"/>
      <c r="L81" s="30"/>
      <c r="M81" s="30"/>
    </row>
    <row r="82" spans="1:13" s="31" customFormat="1" ht="20.25" customHeight="1" x14ac:dyDescent="0.25">
      <c r="A82" s="105"/>
      <c r="B82" s="38" t="s">
        <v>78</v>
      </c>
      <c r="C82" s="51"/>
      <c r="D82" s="74">
        <v>0.04</v>
      </c>
      <c r="E82" s="74">
        <v>0.03</v>
      </c>
      <c r="F82" s="43"/>
      <c r="G82" s="43"/>
      <c r="H82" s="43"/>
      <c r="I82" s="43"/>
      <c r="J82" s="43"/>
      <c r="K82" s="42"/>
      <c r="L82" s="30"/>
      <c r="M82" s="30"/>
    </row>
    <row r="83" spans="1:13" s="21" customFormat="1" ht="20.45" customHeight="1" x14ac:dyDescent="0.25">
      <c r="A83" s="105"/>
      <c r="B83" s="22" t="s">
        <v>105</v>
      </c>
      <c r="C83" s="37"/>
      <c r="D83" s="40">
        <v>1.4999999999999999E-2</v>
      </c>
      <c r="E83" s="40">
        <v>1.2999999999999999E-2</v>
      </c>
      <c r="F83" s="40"/>
      <c r="G83" s="40"/>
      <c r="H83" s="40"/>
      <c r="I83" s="40"/>
      <c r="J83" s="40"/>
      <c r="K83" s="41"/>
      <c r="L83" s="23"/>
      <c r="M83" s="26"/>
    </row>
    <row r="84" spans="1:13" s="31" customFormat="1" ht="20.25" customHeight="1" x14ac:dyDescent="0.25">
      <c r="A84" s="105"/>
      <c r="B84" s="38" t="s">
        <v>10</v>
      </c>
      <c r="C84" s="51"/>
      <c r="D84" s="43">
        <v>1.4999999999999999E-2</v>
      </c>
      <c r="E84" s="43">
        <v>1.2999999999999999E-2</v>
      </c>
      <c r="F84" s="43"/>
      <c r="G84" s="43"/>
      <c r="H84" s="43"/>
      <c r="I84" s="43"/>
      <c r="J84" s="43"/>
      <c r="K84" s="42"/>
      <c r="L84" s="30"/>
      <c r="M84" s="30"/>
    </row>
    <row r="85" spans="1:13" s="31" customFormat="1" ht="20.25" customHeight="1" x14ac:dyDescent="0.25">
      <c r="A85" s="105"/>
      <c r="B85" s="38" t="s">
        <v>9</v>
      </c>
      <c r="C85" s="51"/>
      <c r="D85" s="64">
        <v>0.01</v>
      </c>
      <c r="E85" s="64">
        <v>8.0000000000000002E-3</v>
      </c>
      <c r="F85" s="43"/>
      <c r="G85" s="43"/>
      <c r="H85" s="43"/>
      <c r="I85" s="43"/>
      <c r="J85" s="43"/>
      <c r="K85" s="42"/>
      <c r="L85" s="30"/>
      <c r="M85" s="30"/>
    </row>
    <row r="86" spans="1:13" s="31" customFormat="1" ht="20.25" customHeight="1" x14ac:dyDescent="0.25">
      <c r="A86" s="105"/>
      <c r="B86" s="38" t="s">
        <v>106</v>
      </c>
      <c r="C86" s="51"/>
      <c r="D86" s="64">
        <v>1E-3</v>
      </c>
      <c r="E86" s="64">
        <v>1E-3</v>
      </c>
      <c r="F86" s="43"/>
      <c r="G86" s="43"/>
      <c r="H86" s="43"/>
      <c r="I86" s="43"/>
      <c r="J86" s="43"/>
      <c r="K86" s="42"/>
      <c r="L86" s="30"/>
      <c r="M86" s="30"/>
    </row>
    <row r="87" spans="1:13" s="31" customFormat="1" ht="20.25" customHeight="1" x14ac:dyDescent="0.25">
      <c r="A87" s="105"/>
      <c r="B87" s="38" t="s">
        <v>107</v>
      </c>
      <c r="C87" s="51"/>
      <c r="D87" s="65">
        <v>1.0999999999999999E-2</v>
      </c>
      <c r="E87" s="65">
        <v>1.0999999999999999E-2</v>
      </c>
      <c r="F87" s="43"/>
      <c r="G87" s="43"/>
      <c r="H87" s="43"/>
      <c r="I87" s="43"/>
      <c r="J87" s="43"/>
      <c r="K87" s="42"/>
      <c r="L87" s="30"/>
      <c r="M87" s="30"/>
    </row>
    <row r="88" spans="1:13" s="21" customFormat="1" ht="18.75" x14ac:dyDescent="0.25">
      <c r="A88" s="105"/>
      <c r="B88" s="29" t="s">
        <v>102</v>
      </c>
      <c r="C88" s="48">
        <v>90</v>
      </c>
      <c r="D88" s="28"/>
      <c r="E88" s="28"/>
      <c r="F88" s="49">
        <v>19</v>
      </c>
      <c r="G88" s="49">
        <v>19</v>
      </c>
      <c r="H88" s="49">
        <v>15</v>
      </c>
      <c r="I88" s="49">
        <v>140</v>
      </c>
      <c r="J88" s="49">
        <v>6</v>
      </c>
      <c r="K88" s="49">
        <v>283</v>
      </c>
      <c r="L88" s="25"/>
      <c r="M88" s="25">
        <v>29.89</v>
      </c>
    </row>
    <row r="89" spans="1:13" s="21" customFormat="1" ht="28.5" customHeight="1" x14ac:dyDescent="0.25">
      <c r="A89" s="105"/>
      <c r="B89" s="22" t="s">
        <v>108</v>
      </c>
      <c r="C89" s="37"/>
      <c r="D89" s="40">
        <v>6.5000000000000002E-2</v>
      </c>
      <c r="E89" s="40">
        <v>5.8999999999999997E-2</v>
      </c>
      <c r="F89" s="40"/>
      <c r="G89" s="40"/>
      <c r="H89" s="40"/>
      <c r="I89" s="40"/>
      <c r="J89" s="40"/>
      <c r="K89" s="41"/>
      <c r="L89" s="23"/>
      <c r="M89" s="26"/>
    </row>
    <row r="90" spans="1:13" s="21" customFormat="1" ht="20.45" customHeight="1" x14ac:dyDescent="0.25">
      <c r="A90" s="105"/>
      <c r="B90" s="22" t="s">
        <v>62</v>
      </c>
      <c r="C90" s="37"/>
      <c r="D90" s="40">
        <v>1.9E-2</v>
      </c>
      <c r="E90" s="40">
        <v>1.9E-2</v>
      </c>
      <c r="F90" s="40"/>
      <c r="G90" s="40"/>
      <c r="H90" s="40"/>
      <c r="I90" s="40"/>
      <c r="J90" s="40"/>
      <c r="K90" s="41"/>
      <c r="L90" s="23"/>
      <c r="M90" s="26"/>
    </row>
    <row r="91" spans="1:13" s="31" customFormat="1" ht="20.25" customHeight="1" x14ac:dyDescent="0.25">
      <c r="A91" s="105"/>
      <c r="B91" s="38" t="s">
        <v>80</v>
      </c>
      <c r="C91" s="51"/>
      <c r="D91" s="43">
        <v>0.03</v>
      </c>
      <c r="E91" s="43">
        <v>0.03</v>
      </c>
      <c r="F91" s="43"/>
      <c r="G91" s="43"/>
      <c r="H91" s="43"/>
      <c r="I91" s="43"/>
      <c r="J91" s="43"/>
      <c r="K91" s="42"/>
      <c r="L91" s="30"/>
      <c r="M91" s="30"/>
    </row>
    <row r="92" spans="1:13" s="31" customFormat="1" ht="20.25" customHeight="1" x14ac:dyDescent="0.25">
      <c r="A92" s="105"/>
      <c r="B92" s="38" t="s">
        <v>81</v>
      </c>
      <c r="C92" s="51"/>
      <c r="D92" s="43" t="s">
        <v>109</v>
      </c>
      <c r="E92" s="43">
        <v>1.4E-2</v>
      </c>
      <c r="F92" s="43"/>
      <c r="G92" s="43"/>
      <c r="H92" s="43"/>
      <c r="I92" s="43"/>
      <c r="J92" s="43"/>
      <c r="K92" s="42"/>
      <c r="L92" s="30"/>
      <c r="M92" s="30"/>
    </row>
    <row r="93" spans="1:13" s="31" customFormat="1" ht="20.25" customHeight="1" x14ac:dyDescent="0.25">
      <c r="A93" s="105"/>
      <c r="B93" s="38" t="s">
        <v>72</v>
      </c>
      <c r="C93" s="51"/>
      <c r="D93" s="43">
        <v>2E-3</v>
      </c>
      <c r="E93" s="43">
        <v>2E-3</v>
      </c>
      <c r="F93" s="43"/>
      <c r="G93" s="43"/>
      <c r="H93" s="43"/>
      <c r="I93" s="43"/>
      <c r="J93" s="43"/>
      <c r="K93" s="42"/>
      <c r="L93" s="30"/>
      <c r="M93" s="30"/>
    </row>
    <row r="94" spans="1:13" s="31" customFormat="1" ht="20.25" customHeight="1" x14ac:dyDescent="0.25">
      <c r="A94" s="105"/>
      <c r="B94" s="38" t="s">
        <v>83</v>
      </c>
      <c r="C94" s="51"/>
      <c r="D94" s="43">
        <v>7.0000000000000001E-3</v>
      </c>
      <c r="E94" s="43">
        <v>7.0000000000000001E-3</v>
      </c>
      <c r="F94" s="43"/>
      <c r="G94" s="43"/>
      <c r="H94" s="43"/>
      <c r="I94" s="43"/>
      <c r="J94" s="43"/>
      <c r="K94" s="42"/>
      <c r="L94" s="30"/>
      <c r="M94" s="30"/>
    </row>
    <row r="95" spans="1:13" s="20" customFormat="1" ht="21" x14ac:dyDescent="0.35">
      <c r="A95" s="105"/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1"/>
    </row>
    <row r="96" spans="1:13" s="31" customFormat="1" ht="37.5" x14ac:dyDescent="0.25">
      <c r="A96" s="105"/>
      <c r="B96" s="34" t="s">
        <v>103</v>
      </c>
      <c r="C96" s="51">
        <v>150</v>
      </c>
      <c r="D96" s="62"/>
      <c r="E96" s="62"/>
      <c r="F96" s="39">
        <v>6</v>
      </c>
      <c r="G96" s="39">
        <v>6</v>
      </c>
      <c r="H96" s="39">
        <v>25</v>
      </c>
      <c r="I96" s="39">
        <v>220</v>
      </c>
      <c r="J96" s="39"/>
      <c r="K96" s="53">
        <v>172</v>
      </c>
      <c r="L96" s="30"/>
      <c r="M96" s="30">
        <v>5.82</v>
      </c>
    </row>
    <row r="97" spans="1:13" s="21" customFormat="1" ht="25.15" customHeight="1" x14ac:dyDescent="0.25">
      <c r="A97" s="105"/>
      <c r="B97" s="22" t="s">
        <v>61</v>
      </c>
      <c r="C97" s="37"/>
      <c r="D97" s="37">
        <v>0.04</v>
      </c>
      <c r="E97" s="37">
        <v>0.04</v>
      </c>
      <c r="F97" s="24"/>
      <c r="G97" s="24"/>
      <c r="H97" s="24"/>
      <c r="I97" s="24"/>
      <c r="J97" s="24"/>
      <c r="K97" s="23"/>
      <c r="L97" s="23"/>
      <c r="M97" s="26"/>
    </row>
    <row r="98" spans="1:13" s="21" customFormat="1" ht="18" customHeight="1" x14ac:dyDescent="0.25">
      <c r="A98" s="105"/>
      <c r="B98" s="38" t="s">
        <v>65</v>
      </c>
      <c r="C98" s="37"/>
      <c r="D98" s="24">
        <v>1E-3</v>
      </c>
      <c r="E98" s="24">
        <v>1E-3</v>
      </c>
      <c r="F98" s="24"/>
      <c r="G98" s="24"/>
      <c r="H98" s="24"/>
      <c r="I98" s="24"/>
      <c r="J98" s="24"/>
      <c r="K98" s="23"/>
      <c r="L98" s="23"/>
      <c r="M98" s="23"/>
    </row>
    <row r="99" spans="1:13" s="21" customFormat="1" ht="21" customHeight="1" x14ac:dyDescent="0.25">
      <c r="A99" s="105"/>
      <c r="B99" s="38" t="s">
        <v>64</v>
      </c>
      <c r="C99" s="50"/>
      <c r="D99" s="44">
        <v>5.0000000000000001E-3</v>
      </c>
      <c r="E99" s="44">
        <v>5.0000000000000001E-3</v>
      </c>
      <c r="F99" s="44"/>
      <c r="G99" s="44"/>
      <c r="H99" s="44"/>
      <c r="I99" s="44"/>
      <c r="J99" s="44"/>
      <c r="K99" s="26"/>
      <c r="L99" s="26"/>
      <c r="M99" s="26"/>
    </row>
    <row r="100" spans="1:13" s="21" customFormat="1" ht="21" customHeight="1" x14ac:dyDescent="0.3">
      <c r="A100" s="105"/>
      <c r="B100" s="112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6"/>
    </row>
    <row r="101" spans="1:13" s="31" customFormat="1" ht="56.25" x14ac:dyDescent="0.25">
      <c r="A101" s="105"/>
      <c r="B101" s="34" t="s">
        <v>104</v>
      </c>
      <c r="C101" s="55">
        <v>200</v>
      </c>
      <c r="D101" s="32"/>
      <c r="E101" s="32"/>
      <c r="F101" s="52"/>
      <c r="G101" s="52"/>
      <c r="H101" s="52">
        <v>24</v>
      </c>
      <c r="I101" s="52">
        <v>96</v>
      </c>
      <c r="J101" s="52">
        <v>10</v>
      </c>
      <c r="K101" s="52">
        <v>368</v>
      </c>
      <c r="L101" s="32"/>
      <c r="M101" s="30">
        <v>6.49</v>
      </c>
    </row>
    <row r="102" spans="1:13" s="21" customFormat="1" ht="25.15" customHeight="1" x14ac:dyDescent="0.25">
      <c r="A102" s="105"/>
      <c r="B102" s="22" t="s">
        <v>110</v>
      </c>
      <c r="C102" s="37"/>
      <c r="D102" s="37">
        <v>2.5000000000000001E-2</v>
      </c>
      <c r="E102" s="37">
        <v>2.5000000000000001E-2</v>
      </c>
      <c r="F102" s="24"/>
      <c r="G102" s="24"/>
      <c r="H102" s="24"/>
      <c r="I102" s="24"/>
      <c r="J102" s="24"/>
      <c r="K102" s="23"/>
      <c r="L102" s="23"/>
      <c r="M102" s="26"/>
    </row>
    <row r="103" spans="1:13" s="21" customFormat="1" ht="18" customHeight="1" x14ac:dyDescent="0.25">
      <c r="A103" s="105"/>
      <c r="B103" s="38" t="s">
        <v>63</v>
      </c>
      <c r="C103" s="37"/>
      <c r="D103" s="24">
        <v>3.0000000000000001E-3</v>
      </c>
      <c r="E103" s="24">
        <v>3.0000000000000001E-3</v>
      </c>
      <c r="F103" s="24"/>
      <c r="G103" s="24"/>
      <c r="H103" s="24"/>
      <c r="I103" s="24"/>
      <c r="J103" s="24"/>
      <c r="K103" s="23"/>
      <c r="L103" s="23"/>
      <c r="M103" s="23"/>
    </row>
    <row r="104" spans="1:13" s="21" customFormat="1" ht="23.25" customHeight="1" x14ac:dyDescent="0.35">
      <c r="A104" s="105"/>
      <c r="B104" s="117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4"/>
    </row>
    <row r="105" spans="1:13" s="31" customFormat="1" ht="18.75" x14ac:dyDescent="0.25">
      <c r="A105" s="105"/>
      <c r="B105" s="29" t="s">
        <v>19</v>
      </c>
      <c r="C105" s="51">
        <v>63.6</v>
      </c>
      <c r="D105" s="62">
        <v>0.1</v>
      </c>
      <c r="E105" s="62">
        <v>0.1</v>
      </c>
      <c r="F105" s="39">
        <v>0.4</v>
      </c>
      <c r="G105" s="39">
        <v>0.3</v>
      </c>
      <c r="H105" s="39">
        <v>10</v>
      </c>
      <c r="I105" s="39">
        <v>41</v>
      </c>
      <c r="J105" s="39">
        <v>10</v>
      </c>
      <c r="K105" s="53">
        <v>368</v>
      </c>
      <c r="L105" s="30"/>
      <c r="M105" s="30">
        <v>10.32</v>
      </c>
    </row>
    <row r="106" spans="1:13" s="31" customFormat="1" ht="18.75" x14ac:dyDescent="0.25">
      <c r="A106" s="105"/>
      <c r="B106" s="29" t="s">
        <v>66</v>
      </c>
      <c r="C106" s="55">
        <v>30</v>
      </c>
      <c r="D106" s="32">
        <v>30</v>
      </c>
      <c r="E106" s="32">
        <v>0.03</v>
      </c>
      <c r="F106" s="52">
        <v>2</v>
      </c>
      <c r="G106" s="52"/>
      <c r="H106" s="32">
        <v>14</v>
      </c>
      <c r="I106" s="52">
        <v>80</v>
      </c>
      <c r="J106" s="52"/>
      <c r="K106" s="52">
        <v>1</v>
      </c>
      <c r="L106" s="32"/>
      <c r="M106" s="30">
        <v>1.5</v>
      </c>
    </row>
    <row r="107" spans="1:13" s="21" customFormat="1" ht="21" x14ac:dyDescent="0.35">
      <c r="A107" s="105"/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9"/>
    </row>
    <row r="108" spans="1:13" s="31" customFormat="1" ht="18.75" x14ac:dyDescent="0.25">
      <c r="A108" s="122"/>
      <c r="B108" s="29"/>
      <c r="C108" s="51"/>
      <c r="D108" s="53"/>
      <c r="E108" s="53"/>
      <c r="F108" s="53"/>
      <c r="G108" s="53"/>
      <c r="H108" s="53"/>
      <c r="I108" s="53"/>
      <c r="J108" s="53"/>
      <c r="K108" s="51"/>
      <c r="L108" s="30"/>
      <c r="M108" s="33"/>
    </row>
    <row r="109" spans="1:13" s="21" customFormat="1" ht="18.75" x14ac:dyDescent="0.3">
      <c r="A109" s="77" t="s">
        <v>89</v>
      </c>
      <c r="B109" s="78"/>
      <c r="C109" s="28"/>
      <c r="D109" s="25"/>
      <c r="E109" s="28"/>
      <c r="F109" s="47">
        <v>32</v>
      </c>
      <c r="G109" s="47">
        <v>30</v>
      </c>
      <c r="H109" s="47">
        <v>118</v>
      </c>
      <c r="I109" s="47">
        <v>801</v>
      </c>
      <c r="J109" s="47"/>
      <c r="K109" s="48"/>
      <c r="L109" s="25"/>
      <c r="M109" s="28">
        <f>M77+M88+M96+M101+M105+M106</f>
        <v>71</v>
      </c>
    </row>
    <row r="110" spans="1:13" s="21" customFormat="1" ht="23.25" x14ac:dyDescent="0.35">
      <c r="A110" s="79" t="s">
        <v>50</v>
      </c>
      <c r="B110" s="80"/>
      <c r="C110" s="27"/>
      <c r="D110" s="27"/>
      <c r="E110" s="27"/>
      <c r="F110" s="47">
        <v>32</v>
      </c>
      <c r="G110" s="47">
        <v>30</v>
      </c>
      <c r="H110" s="47">
        <v>118</v>
      </c>
      <c r="I110" s="47">
        <v>801</v>
      </c>
      <c r="J110" s="47"/>
      <c r="K110" s="56"/>
      <c r="L110" s="27"/>
      <c r="M110" s="27"/>
    </row>
    <row r="111" spans="1:13" s="125" customFormat="1" ht="33.6" customHeight="1" x14ac:dyDescent="0.25">
      <c r="A111" s="129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</row>
    <row r="112" spans="1:13" s="125" customFormat="1" ht="33.6" customHeight="1" x14ac:dyDescent="0.25">
      <c r="A112" s="131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</row>
    <row r="113" spans="1:14" s="21" customFormat="1" ht="31.9" customHeight="1" x14ac:dyDescent="0.25">
      <c r="A113" s="81" t="s">
        <v>136</v>
      </c>
      <c r="B113" s="83" t="s">
        <v>0</v>
      </c>
      <c r="C113" s="86" t="s">
        <v>51</v>
      </c>
      <c r="D113" s="89" t="s">
        <v>52</v>
      </c>
      <c r="E113" s="89" t="s">
        <v>53</v>
      </c>
      <c r="F113" s="92" t="s">
        <v>57</v>
      </c>
      <c r="G113" s="93"/>
      <c r="H113" s="94"/>
      <c r="I113" s="86" t="s">
        <v>58</v>
      </c>
      <c r="J113" s="95" t="s">
        <v>1</v>
      </c>
      <c r="K113" s="98" t="s">
        <v>60</v>
      </c>
      <c r="L113" s="101" t="s">
        <v>38</v>
      </c>
      <c r="M113" s="98" t="s">
        <v>59</v>
      </c>
    </row>
    <row r="114" spans="1:14" s="21" customFormat="1" ht="15" customHeight="1" x14ac:dyDescent="0.25">
      <c r="A114" s="82"/>
      <c r="B114" s="84"/>
      <c r="C114" s="87"/>
      <c r="D114" s="90"/>
      <c r="E114" s="90"/>
      <c r="F114" s="101" t="s">
        <v>54</v>
      </c>
      <c r="G114" s="89" t="s">
        <v>55</v>
      </c>
      <c r="H114" s="101" t="s">
        <v>56</v>
      </c>
      <c r="I114" s="87"/>
      <c r="J114" s="96"/>
      <c r="K114" s="99"/>
      <c r="L114" s="102"/>
      <c r="M114" s="99"/>
    </row>
    <row r="115" spans="1:14" s="21" customFormat="1" ht="17.45" customHeight="1" x14ac:dyDescent="0.25">
      <c r="A115" s="104"/>
      <c r="B115" s="85"/>
      <c r="C115" s="88"/>
      <c r="D115" s="91"/>
      <c r="E115" s="91"/>
      <c r="F115" s="103"/>
      <c r="G115" s="91"/>
      <c r="H115" s="103"/>
      <c r="I115" s="88"/>
      <c r="J115" s="97"/>
      <c r="K115" s="100"/>
      <c r="L115" s="103"/>
      <c r="M115" s="100"/>
    </row>
    <row r="116" spans="1:14" s="21" customFormat="1" ht="22.15" customHeight="1" x14ac:dyDescent="0.25">
      <c r="A116" s="105"/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8"/>
    </row>
    <row r="117" spans="1:14" s="21" customFormat="1" ht="34.9" customHeight="1" x14ac:dyDescent="0.3">
      <c r="A117" s="105"/>
      <c r="B117" s="36" t="s">
        <v>111</v>
      </c>
      <c r="C117" s="54">
        <v>250</v>
      </c>
      <c r="D117" s="23"/>
      <c r="E117" s="23"/>
      <c r="F117" s="45">
        <v>2</v>
      </c>
      <c r="G117" s="45">
        <v>3</v>
      </c>
      <c r="H117" s="45">
        <v>5</v>
      </c>
      <c r="I117" s="45">
        <v>135</v>
      </c>
      <c r="J117" s="45">
        <v>11</v>
      </c>
      <c r="K117" s="45">
        <v>39</v>
      </c>
      <c r="L117" s="23"/>
      <c r="M117" s="26">
        <v>5.52</v>
      </c>
      <c r="N117" s="139">
        <v>9.31</v>
      </c>
    </row>
    <row r="118" spans="1:14" s="21" customFormat="1" ht="28.5" customHeight="1" x14ac:dyDescent="0.25">
      <c r="A118" s="105"/>
      <c r="B118" s="22" t="s">
        <v>8</v>
      </c>
      <c r="C118" s="37"/>
      <c r="D118" s="41">
        <v>0.1</v>
      </c>
      <c r="E118" s="40">
        <v>5.0999999999999997E-2</v>
      </c>
      <c r="F118" s="40"/>
      <c r="G118" s="40"/>
      <c r="H118" s="40"/>
      <c r="I118" s="40"/>
      <c r="J118" s="40"/>
      <c r="K118" s="41"/>
      <c r="L118" s="23"/>
      <c r="M118" s="26"/>
    </row>
    <row r="119" spans="1:14" s="21" customFormat="1" ht="18" customHeight="1" x14ac:dyDescent="0.25">
      <c r="A119" s="105"/>
      <c r="B119" s="38" t="s">
        <v>114</v>
      </c>
      <c r="C119" s="37"/>
      <c r="D119" s="41">
        <v>0.03</v>
      </c>
      <c r="E119" s="41">
        <v>0.03</v>
      </c>
      <c r="F119" s="40"/>
      <c r="G119" s="40"/>
      <c r="H119" s="40"/>
      <c r="I119" s="40"/>
      <c r="J119" s="40"/>
      <c r="K119" s="41"/>
      <c r="L119" s="23"/>
      <c r="M119" s="23"/>
    </row>
    <row r="120" spans="1:14" s="21" customFormat="1" ht="20.45" customHeight="1" x14ac:dyDescent="0.25">
      <c r="A120" s="105"/>
      <c r="B120" s="22" t="s">
        <v>10</v>
      </c>
      <c r="C120" s="37"/>
      <c r="D120" s="40">
        <v>0.02</v>
      </c>
      <c r="E120" s="40">
        <v>1.4999999999999999E-2</v>
      </c>
      <c r="F120" s="40"/>
      <c r="G120" s="40"/>
      <c r="H120" s="40"/>
      <c r="I120" s="40"/>
      <c r="J120" s="40"/>
      <c r="K120" s="41"/>
      <c r="L120" s="23"/>
      <c r="M120" s="26"/>
    </row>
    <row r="121" spans="1:14" s="31" customFormat="1" ht="20.25" customHeight="1" x14ac:dyDescent="0.25">
      <c r="A121" s="105"/>
      <c r="B121" s="38" t="s">
        <v>9</v>
      </c>
      <c r="C121" s="51"/>
      <c r="D121" s="43">
        <v>1.2999999999999999E-2</v>
      </c>
      <c r="E121" s="43">
        <v>1.0999999999999999E-2</v>
      </c>
      <c r="F121" s="43"/>
      <c r="G121" s="43"/>
      <c r="H121" s="43"/>
      <c r="I121" s="43"/>
      <c r="J121" s="43"/>
      <c r="K121" s="42"/>
      <c r="L121" s="30"/>
      <c r="M121" s="30"/>
    </row>
    <row r="122" spans="1:14" s="31" customFormat="1" ht="20.25" customHeight="1" x14ac:dyDescent="0.25">
      <c r="A122" s="105"/>
      <c r="B122" s="38" t="s">
        <v>65</v>
      </c>
      <c r="C122" s="51"/>
      <c r="D122" s="43">
        <v>8.9999999999999998E-4</v>
      </c>
      <c r="E122" s="43">
        <v>8.9999999999999993E-3</v>
      </c>
      <c r="F122" s="43"/>
      <c r="G122" s="43"/>
      <c r="H122" s="43"/>
      <c r="I122" s="43"/>
      <c r="J122" s="43"/>
      <c r="K122" s="42"/>
      <c r="L122" s="30"/>
      <c r="M122" s="30"/>
    </row>
    <row r="123" spans="1:14" s="31" customFormat="1" ht="20.25" customHeight="1" x14ac:dyDescent="0.25">
      <c r="A123" s="105"/>
      <c r="B123" s="38" t="s">
        <v>64</v>
      </c>
      <c r="C123" s="51"/>
      <c r="D123" s="43">
        <v>2E-3</v>
      </c>
      <c r="E123" s="43">
        <v>2E-3</v>
      </c>
      <c r="F123" s="43"/>
      <c r="G123" s="43"/>
      <c r="H123" s="43"/>
      <c r="I123" s="43"/>
      <c r="J123" s="43"/>
      <c r="K123" s="42"/>
      <c r="L123" s="30"/>
      <c r="M123" s="30"/>
    </row>
    <row r="124" spans="1:14" s="31" customFormat="1" ht="20.25" customHeight="1" x14ac:dyDescent="0.25">
      <c r="A124" s="105"/>
      <c r="B124" s="38" t="s">
        <v>71</v>
      </c>
      <c r="C124" s="51"/>
      <c r="D124" s="43">
        <v>5.0000000000000001E-3</v>
      </c>
      <c r="E124" s="43">
        <v>5.0000000000000001E-3</v>
      </c>
      <c r="F124" s="43"/>
      <c r="G124" s="43"/>
      <c r="H124" s="43"/>
      <c r="I124" s="43"/>
      <c r="J124" s="43"/>
      <c r="K124" s="42"/>
      <c r="L124" s="30"/>
      <c r="M124" s="30"/>
    </row>
    <row r="125" spans="1:14" s="21" customFormat="1" ht="34.9" customHeight="1" x14ac:dyDescent="0.25">
      <c r="A125" s="105"/>
      <c r="B125" s="34" t="s">
        <v>116</v>
      </c>
      <c r="C125" s="48">
        <v>90</v>
      </c>
      <c r="D125" s="28"/>
      <c r="E125" s="28"/>
      <c r="F125" s="49">
        <v>12</v>
      </c>
      <c r="G125" s="49">
        <v>7</v>
      </c>
      <c r="H125" s="49">
        <v>11</v>
      </c>
      <c r="I125" s="49">
        <v>280</v>
      </c>
      <c r="J125" s="49">
        <v>1</v>
      </c>
      <c r="K125" s="49">
        <v>279</v>
      </c>
      <c r="L125" s="25"/>
      <c r="M125" s="25">
        <v>30.9</v>
      </c>
    </row>
    <row r="126" spans="1:14" s="21" customFormat="1" ht="25.15" customHeight="1" x14ac:dyDescent="0.25">
      <c r="A126" s="105"/>
      <c r="B126" s="22" t="s">
        <v>143</v>
      </c>
      <c r="C126" s="37"/>
      <c r="D126" s="37">
        <v>6.5000000000000002E-2</v>
      </c>
      <c r="E126" s="37">
        <v>6.5000000000000002E-2</v>
      </c>
      <c r="F126" s="24"/>
      <c r="G126" s="24"/>
      <c r="H126" s="24"/>
      <c r="I126" s="24"/>
      <c r="J126" s="24"/>
      <c r="K126" s="23"/>
      <c r="L126" s="23"/>
      <c r="M126" s="26"/>
    </row>
    <row r="127" spans="1:14" s="21" customFormat="1" ht="18" customHeight="1" x14ac:dyDescent="0.25">
      <c r="A127" s="105"/>
      <c r="B127" s="38" t="s">
        <v>65</v>
      </c>
      <c r="C127" s="37"/>
      <c r="D127" s="24">
        <v>1E-3</v>
      </c>
      <c r="E127" s="24">
        <v>1E-3</v>
      </c>
      <c r="F127" s="24"/>
      <c r="G127" s="24"/>
      <c r="H127" s="24"/>
      <c r="I127" s="24"/>
      <c r="J127" s="24"/>
      <c r="K127" s="23"/>
      <c r="L127" s="23"/>
      <c r="M127" s="23"/>
    </row>
    <row r="128" spans="1:14" s="21" customFormat="1" ht="21" customHeight="1" x14ac:dyDescent="0.25">
      <c r="A128" s="105"/>
      <c r="B128" s="67" t="s">
        <v>115</v>
      </c>
      <c r="C128" s="68"/>
      <c r="D128" s="69">
        <v>2.5000000000000001E-2</v>
      </c>
      <c r="E128" s="69">
        <v>2.5000000000000001E-2</v>
      </c>
      <c r="F128" s="69"/>
      <c r="G128" s="69"/>
      <c r="H128" s="69"/>
      <c r="I128" s="69"/>
      <c r="J128" s="69"/>
      <c r="K128" s="70"/>
      <c r="L128" s="70"/>
      <c r="M128" s="71"/>
    </row>
    <row r="129" spans="1:13" s="21" customFormat="1" ht="19.149999999999999" customHeight="1" x14ac:dyDescent="0.25">
      <c r="A129" s="105"/>
      <c r="B129" s="35" t="s">
        <v>66</v>
      </c>
      <c r="C129" s="25"/>
      <c r="D129" s="26" t="s">
        <v>117</v>
      </c>
      <c r="E129" s="44">
        <v>1.7999999999999999E-2</v>
      </c>
      <c r="F129" s="26"/>
      <c r="G129" s="26"/>
      <c r="H129" s="26"/>
      <c r="I129" s="26"/>
      <c r="J129" s="26"/>
      <c r="K129" s="26"/>
      <c r="L129" s="25"/>
      <c r="M129" s="25"/>
    </row>
    <row r="130" spans="1:13" s="21" customFormat="1" ht="21" customHeight="1" x14ac:dyDescent="0.25">
      <c r="A130" s="105"/>
      <c r="B130" s="38" t="s">
        <v>64</v>
      </c>
      <c r="C130" s="50"/>
      <c r="D130" s="44">
        <v>8.0000000000000002E-3</v>
      </c>
      <c r="E130" s="44">
        <v>8.0000000000000002E-3</v>
      </c>
      <c r="F130" s="44"/>
      <c r="G130" s="44"/>
      <c r="H130" s="44"/>
      <c r="I130" s="44"/>
      <c r="J130" s="44"/>
      <c r="K130" s="26"/>
      <c r="L130" s="26"/>
      <c r="M130" s="26"/>
    </row>
    <row r="131" spans="1:13" s="21" customFormat="1" ht="34.9" customHeight="1" x14ac:dyDescent="0.25">
      <c r="A131" s="105"/>
      <c r="B131" s="34" t="s">
        <v>112</v>
      </c>
      <c r="C131" s="48">
        <v>150</v>
      </c>
      <c r="D131" s="28"/>
      <c r="E131" s="28"/>
      <c r="F131" s="49">
        <v>5</v>
      </c>
      <c r="G131" s="49">
        <v>13</v>
      </c>
      <c r="H131" s="49">
        <v>36</v>
      </c>
      <c r="I131" s="49">
        <v>182</v>
      </c>
      <c r="J131" s="49">
        <v>46</v>
      </c>
      <c r="K131" s="49">
        <v>321</v>
      </c>
      <c r="L131" s="25"/>
      <c r="M131" s="25">
        <v>16.63</v>
      </c>
    </row>
    <row r="132" spans="1:13" s="21" customFormat="1" ht="25.15" customHeight="1" x14ac:dyDescent="0.25">
      <c r="A132" s="105"/>
      <c r="B132" s="22" t="s">
        <v>8</v>
      </c>
      <c r="C132" s="37"/>
      <c r="D132" s="37">
        <v>0.159</v>
      </c>
      <c r="E132" s="37">
        <v>0.159</v>
      </c>
      <c r="F132" s="24"/>
      <c r="G132" s="24"/>
      <c r="H132" s="24"/>
      <c r="I132" s="24"/>
      <c r="J132" s="24"/>
      <c r="K132" s="23"/>
      <c r="L132" s="23"/>
      <c r="M132" s="26"/>
    </row>
    <row r="133" spans="1:13" s="21" customFormat="1" ht="18" customHeight="1" x14ac:dyDescent="0.25">
      <c r="A133" s="105"/>
      <c r="B133" s="38" t="s">
        <v>65</v>
      </c>
      <c r="C133" s="37"/>
      <c r="D133" s="24">
        <v>1E-3</v>
      </c>
      <c r="E133" s="24">
        <v>1E-3</v>
      </c>
      <c r="F133" s="24"/>
      <c r="G133" s="24"/>
      <c r="H133" s="24"/>
      <c r="I133" s="24"/>
      <c r="J133" s="24"/>
      <c r="K133" s="23"/>
      <c r="L133" s="23"/>
      <c r="M133" s="23"/>
    </row>
    <row r="134" spans="1:13" s="21" customFormat="1" ht="21" customHeight="1" x14ac:dyDescent="0.25">
      <c r="A134" s="105"/>
      <c r="B134" s="38" t="s">
        <v>64</v>
      </c>
      <c r="C134" s="50"/>
      <c r="D134" s="44">
        <v>5.0000000000000001E-3</v>
      </c>
      <c r="E134" s="44">
        <v>5.0000000000000001E-3</v>
      </c>
      <c r="F134" s="44"/>
      <c r="G134" s="44"/>
      <c r="H134" s="44"/>
      <c r="I134" s="44"/>
      <c r="J134" s="44"/>
      <c r="K134" s="26"/>
      <c r="L134" s="26"/>
      <c r="M134" s="26"/>
    </row>
    <row r="135" spans="1:13" s="21" customFormat="1" ht="21" customHeight="1" x14ac:dyDescent="0.25">
      <c r="A135" s="105"/>
      <c r="B135" s="67" t="s">
        <v>115</v>
      </c>
      <c r="C135" s="68"/>
      <c r="D135" s="69">
        <v>3.9E-2</v>
      </c>
      <c r="E135" s="69">
        <v>3.9E-2</v>
      </c>
      <c r="F135" s="69"/>
      <c r="G135" s="69"/>
      <c r="H135" s="69"/>
      <c r="I135" s="69"/>
      <c r="J135" s="69"/>
      <c r="K135" s="70"/>
      <c r="L135" s="70"/>
      <c r="M135" s="71"/>
    </row>
    <row r="136" spans="1:13" s="20" customFormat="1" ht="21" x14ac:dyDescent="0.35">
      <c r="A136" s="105"/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1"/>
    </row>
    <row r="137" spans="1:13" s="31" customFormat="1" ht="37.5" x14ac:dyDescent="0.25">
      <c r="A137" s="105"/>
      <c r="B137" s="34" t="s">
        <v>87</v>
      </c>
      <c r="C137" s="51">
        <v>200</v>
      </c>
      <c r="D137" s="39"/>
      <c r="E137" s="39"/>
      <c r="F137" s="62">
        <v>0.4</v>
      </c>
      <c r="G137" s="62">
        <v>0.3</v>
      </c>
      <c r="H137" s="53">
        <v>12</v>
      </c>
      <c r="I137" s="53">
        <v>35</v>
      </c>
      <c r="J137" s="39">
        <v>3</v>
      </c>
      <c r="K137" s="53">
        <v>372</v>
      </c>
      <c r="L137" s="30"/>
      <c r="M137" s="30">
        <v>6</v>
      </c>
    </row>
    <row r="138" spans="1:13" s="21" customFormat="1" ht="18" customHeight="1" x14ac:dyDescent="0.25">
      <c r="A138" s="105"/>
      <c r="B138" s="23" t="s">
        <v>19</v>
      </c>
      <c r="C138" s="37"/>
      <c r="D138" s="24">
        <v>0.04</v>
      </c>
      <c r="E138" s="24">
        <v>3.5999999999999997E-2</v>
      </c>
      <c r="F138" s="24"/>
      <c r="G138" s="24"/>
      <c r="H138" s="24"/>
      <c r="I138" s="24"/>
      <c r="J138" s="24"/>
      <c r="K138" s="23"/>
      <c r="L138" s="23"/>
      <c r="M138" s="23"/>
    </row>
    <row r="139" spans="1:13" s="21" customFormat="1" ht="21" customHeight="1" x14ac:dyDescent="0.25">
      <c r="A139" s="105"/>
      <c r="B139" s="22" t="s">
        <v>63</v>
      </c>
      <c r="C139" s="50"/>
      <c r="D139" s="44">
        <v>1.4999999999999999E-2</v>
      </c>
      <c r="E139" s="44">
        <v>1.4999999999999999E-2</v>
      </c>
      <c r="F139" s="44"/>
      <c r="G139" s="44"/>
      <c r="H139" s="44"/>
      <c r="I139" s="44"/>
      <c r="J139" s="44"/>
      <c r="K139" s="26"/>
      <c r="L139" s="26"/>
      <c r="M139" s="26"/>
    </row>
    <row r="140" spans="1:13" s="21" customFormat="1" ht="21" customHeight="1" x14ac:dyDescent="0.3">
      <c r="A140" s="105"/>
      <c r="B140" s="112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6"/>
    </row>
    <row r="141" spans="1:13" s="31" customFormat="1" ht="18.75" x14ac:dyDescent="0.25">
      <c r="A141" s="105"/>
      <c r="B141" s="29" t="s">
        <v>66</v>
      </c>
      <c r="C141" s="55">
        <v>30</v>
      </c>
      <c r="D141" s="32">
        <v>0.03</v>
      </c>
      <c r="E141" s="32">
        <v>0.03</v>
      </c>
      <c r="F141" s="52">
        <v>2</v>
      </c>
      <c r="G141" s="52"/>
      <c r="H141" s="32">
        <v>14</v>
      </c>
      <c r="I141" s="52">
        <v>80</v>
      </c>
      <c r="J141" s="52"/>
      <c r="K141" s="52">
        <v>1</v>
      </c>
      <c r="L141" s="32"/>
      <c r="M141" s="30">
        <v>1.5</v>
      </c>
    </row>
    <row r="142" spans="1:13" s="21" customFormat="1" ht="23.25" customHeight="1" x14ac:dyDescent="0.35">
      <c r="A142" s="105"/>
      <c r="B142" s="117"/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4"/>
    </row>
    <row r="143" spans="1:13" s="21" customFormat="1" ht="21" x14ac:dyDescent="0.35">
      <c r="A143" s="105"/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9"/>
    </row>
    <row r="144" spans="1:13" s="31" customFormat="1" ht="65.45" customHeight="1" x14ac:dyDescent="0.25">
      <c r="A144" s="105"/>
      <c r="B144" s="34" t="s">
        <v>113</v>
      </c>
      <c r="C144" s="51">
        <v>60</v>
      </c>
      <c r="D144" s="53"/>
      <c r="E144" s="53"/>
      <c r="F144" s="53">
        <v>1</v>
      </c>
      <c r="G144" s="53">
        <v>5</v>
      </c>
      <c r="H144" s="53">
        <v>5</v>
      </c>
      <c r="I144" s="53">
        <v>52</v>
      </c>
      <c r="J144" s="53">
        <v>14</v>
      </c>
      <c r="K144" s="53">
        <v>20</v>
      </c>
      <c r="L144" s="30"/>
      <c r="M144" s="33">
        <v>6.66</v>
      </c>
    </row>
    <row r="145" spans="1:18" s="21" customFormat="1" ht="18" customHeight="1" x14ac:dyDescent="0.25">
      <c r="A145" s="105"/>
      <c r="B145" s="38" t="s">
        <v>78</v>
      </c>
      <c r="C145" s="37"/>
      <c r="D145" s="41">
        <v>0.05</v>
      </c>
      <c r="E145" s="41">
        <v>0.04</v>
      </c>
      <c r="F145" s="40"/>
      <c r="G145" s="40"/>
      <c r="H145" s="40"/>
      <c r="I145" s="40"/>
      <c r="J145" s="40"/>
      <c r="K145" s="41"/>
      <c r="L145" s="23"/>
      <c r="M145" s="23"/>
    </row>
    <row r="146" spans="1:18" s="21" customFormat="1" ht="20.45" customHeight="1" x14ac:dyDescent="0.25">
      <c r="A146" s="105"/>
      <c r="B146" s="22" t="s">
        <v>63</v>
      </c>
      <c r="C146" s="37"/>
      <c r="D146" s="40">
        <v>2E-3</v>
      </c>
      <c r="E146" s="40">
        <v>2E-3</v>
      </c>
      <c r="F146" s="40"/>
      <c r="G146" s="40"/>
      <c r="H146" s="40"/>
      <c r="I146" s="40"/>
      <c r="J146" s="40"/>
      <c r="K146" s="41"/>
      <c r="L146" s="23"/>
      <c r="M146" s="26"/>
    </row>
    <row r="147" spans="1:18" s="31" customFormat="1" ht="20.25" customHeight="1" x14ac:dyDescent="0.25">
      <c r="A147" s="105"/>
      <c r="B147" s="38" t="s">
        <v>65</v>
      </c>
      <c r="C147" s="51"/>
      <c r="D147" s="65">
        <v>6.9999999999999999E-4</v>
      </c>
      <c r="E147" s="65">
        <v>6.9999999999999999E-4</v>
      </c>
      <c r="F147" s="43"/>
      <c r="G147" s="43"/>
      <c r="H147" s="43"/>
      <c r="I147" s="43"/>
      <c r="J147" s="43"/>
      <c r="K147" s="42"/>
      <c r="L147" s="30"/>
      <c r="M147" s="30"/>
    </row>
    <row r="148" spans="1:18" s="31" customFormat="1" ht="20.25" customHeight="1" x14ac:dyDescent="0.25">
      <c r="A148" s="105"/>
      <c r="B148" s="38" t="s">
        <v>72</v>
      </c>
      <c r="C148" s="51"/>
      <c r="D148" s="43">
        <v>5.0000000000000001E-3</v>
      </c>
      <c r="E148" s="43">
        <v>5.0000000000000001E-3</v>
      </c>
      <c r="F148" s="43"/>
      <c r="G148" s="43"/>
      <c r="H148" s="43"/>
      <c r="I148" s="43"/>
      <c r="J148" s="43"/>
      <c r="K148" s="42"/>
      <c r="L148" s="30"/>
      <c r="M148" s="30"/>
    </row>
    <row r="149" spans="1:18" s="31" customFormat="1" ht="20.25" customHeight="1" x14ac:dyDescent="0.25">
      <c r="A149" s="105"/>
      <c r="B149" s="38" t="s">
        <v>10</v>
      </c>
      <c r="C149" s="51"/>
      <c r="D149" s="43">
        <v>6.0000000000000001E-3</v>
      </c>
      <c r="E149" s="43">
        <v>5.0000000000000001E-3</v>
      </c>
      <c r="F149" s="43"/>
      <c r="G149" s="43"/>
      <c r="H149" s="43"/>
      <c r="I149" s="43"/>
      <c r="J149" s="43"/>
      <c r="K149" s="42"/>
      <c r="L149" s="30"/>
      <c r="M149" s="30"/>
    </row>
    <row r="150" spans="1:18" s="31" customFormat="1" ht="20.25" customHeight="1" x14ac:dyDescent="0.25">
      <c r="A150" s="122"/>
      <c r="B150" s="38" t="s">
        <v>85</v>
      </c>
      <c r="C150" s="51"/>
      <c r="D150" s="43">
        <v>1.285E-2</v>
      </c>
      <c r="E150" s="43">
        <v>1.2999999999999999E-2</v>
      </c>
      <c r="F150" s="43"/>
      <c r="G150" s="43"/>
      <c r="H150" s="43"/>
      <c r="I150" s="43"/>
      <c r="J150" s="43"/>
      <c r="K150" s="42"/>
      <c r="L150" s="30"/>
      <c r="M150" s="30"/>
    </row>
    <row r="151" spans="1:18" s="21" customFormat="1" ht="22.9" customHeight="1" x14ac:dyDescent="0.3">
      <c r="A151" s="77" t="s">
        <v>89</v>
      </c>
      <c r="B151" s="78"/>
      <c r="C151" s="28"/>
      <c r="D151" s="25"/>
      <c r="E151" s="28"/>
      <c r="F151" s="47">
        <v>29</v>
      </c>
      <c r="G151" s="47">
        <v>26</v>
      </c>
      <c r="H151" s="47">
        <v>83</v>
      </c>
      <c r="I151" s="47">
        <v>822</v>
      </c>
      <c r="J151" s="47"/>
      <c r="K151" s="48"/>
      <c r="L151" s="25"/>
      <c r="M151" s="28">
        <f>N117+M125+M131+M137+M141+M144</f>
        <v>71</v>
      </c>
    </row>
    <row r="152" spans="1:18" s="21" customFormat="1" ht="22.9" customHeight="1" x14ac:dyDescent="0.35">
      <c r="A152" s="79" t="s">
        <v>50</v>
      </c>
      <c r="B152" s="80"/>
      <c r="C152" s="27"/>
      <c r="D152" s="27"/>
      <c r="E152" s="27"/>
      <c r="F152" s="47">
        <v>29</v>
      </c>
      <c r="G152" s="47">
        <v>26</v>
      </c>
      <c r="H152" s="47">
        <v>83</v>
      </c>
      <c r="I152" s="47">
        <v>822</v>
      </c>
      <c r="J152" s="47"/>
      <c r="K152" s="56"/>
      <c r="L152" s="27"/>
      <c r="M152" s="27"/>
      <c r="N152" s="138">
        <f>M117+M125+M131+M137+M141+M144</f>
        <v>67.209999999999994</v>
      </c>
    </row>
    <row r="153" spans="1:18" s="127" customFormat="1" ht="18" customHeight="1" x14ac:dyDescent="0.25">
      <c r="A153" s="125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</row>
    <row r="154" spans="1:18" s="127" customFormat="1" ht="18" customHeight="1" x14ac:dyDescent="0.25">
      <c r="A154" s="125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</row>
    <row r="155" spans="1:18" s="127" customFormat="1" ht="20.45" customHeight="1" x14ac:dyDescent="0.25">
      <c r="A155" s="125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</row>
    <row r="156" spans="1:18" s="127" customFormat="1" ht="21" customHeight="1" x14ac:dyDescent="0.25">
      <c r="A156" s="125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</row>
    <row r="157" spans="1:18" s="127" customFormat="1" ht="22.5" customHeight="1" x14ac:dyDescent="0.25">
      <c r="A157" s="125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</row>
    <row r="158" spans="1:18" s="21" customFormat="1" ht="31.9" customHeight="1" x14ac:dyDescent="0.25">
      <c r="A158" s="81" t="s">
        <v>137</v>
      </c>
      <c r="B158" s="83" t="s">
        <v>0</v>
      </c>
      <c r="C158" s="86" t="s">
        <v>51</v>
      </c>
      <c r="D158" s="89" t="s">
        <v>52</v>
      </c>
      <c r="E158" s="89" t="s">
        <v>53</v>
      </c>
      <c r="F158" s="92" t="s">
        <v>57</v>
      </c>
      <c r="G158" s="93"/>
      <c r="H158" s="94"/>
      <c r="I158" s="86" t="s">
        <v>58</v>
      </c>
      <c r="J158" s="95" t="s">
        <v>1</v>
      </c>
      <c r="K158" s="98" t="s">
        <v>60</v>
      </c>
      <c r="L158" s="101" t="s">
        <v>38</v>
      </c>
      <c r="M158" s="98" t="s">
        <v>59</v>
      </c>
    </row>
    <row r="159" spans="1:18" s="21" customFormat="1" ht="15" customHeight="1" x14ac:dyDescent="0.25">
      <c r="A159" s="82"/>
      <c r="B159" s="84"/>
      <c r="C159" s="87"/>
      <c r="D159" s="90"/>
      <c r="E159" s="90"/>
      <c r="F159" s="101" t="s">
        <v>54</v>
      </c>
      <c r="G159" s="89" t="s">
        <v>55</v>
      </c>
      <c r="H159" s="101" t="s">
        <v>56</v>
      </c>
      <c r="I159" s="87"/>
      <c r="J159" s="96"/>
      <c r="K159" s="99"/>
      <c r="L159" s="102"/>
      <c r="M159" s="99"/>
    </row>
    <row r="160" spans="1:18" s="21" customFormat="1" ht="17.45" customHeight="1" x14ac:dyDescent="0.25">
      <c r="A160" s="104"/>
      <c r="B160" s="85"/>
      <c r="C160" s="88"/>
      <c r="D160" s="91"/>
      <c r="E160" s="91"/>
      <c r="F160" s="103"/>
      <c r="G160" s="91"/>
      <c r="H160" s="103"/>
      <c r="I160" s="88"/>
      <c r="J160" s="97"/>
      <c r="K160" s="100"/>
      <c r="L160" s="103"/>
      <c r="M160" s="100"/>
    </row>
    <row r="161" spans="1:13" s="21" customFormat="1" ht="22.15" customHeight="1" x14ac:dyDescent="0.25">
      <c r="A161" s="105"/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8"/>
    </row>
    <row r="162" spans="1:13" s="21" customFormat="1" ht="34.9" customHeight="1" x14ac:dyDescent="0.3">
      <c r="A162" s="105"/>
      <c r="B162" s="36" t="s">
        <v>118</v>
      </c>
      <c r="C162" s="54">
        <v>250</v>
      </c>
      <c r="D162" s="23"/>
      <c r="E162" s="23"/>
      <c r="F162" s="45">
        <v>2</v>
      </c>
      <c r="G162" s="45">
        <v>5</v>
      </c>
      <c r="H162" s="45">
        <v>10</v>
      </c>
      <c r="I162" s="45">
        <v>121</v>
      </c>
      <c r="J162" s="45">
        <v>7</v>
      </c>
      <c r="K162" s="45">
        <v>73</v>
      </c>
      <c r="L162" s="23"/>
      <c r="M162" s="26">
        <v>10.119999999999999</v>
      </c>
    </row>
    <row r="163" spans="1:13" s="21" customFormat="1" ht="28.5" customHeight="1" x14ac:dyDescent="0.25">
      <c r="A163" s="105"/>
      <c r="B163" s="22" t="s">
        <v>8</v>
      </c>
      <c r="C163" s="37"/>
      <c r="D163" s="41">
        <v>6.9000000000000006E-2</v>
      </c>
      <c r="E163" s="41">
        <v>0.06</v>
      </c>
      <c r="F163" s="40"/>
      <c r="G163" s="40"/>
      <c r="H163" s="40"/>
      <c r="I163" s="40"/>
      <c r="J163" s="40"/>
      <c r="K163" s="41"/>
      <c r="L163" s="23"/>
      <c r="M163" s="26"/>
    </row>
    <row r="164" spans="1:13" s="21" customFormat="1" ht="18" customHeight="1" x14ac:dyDescent="0.25">
      <c r="A164" s="105"/>
      <c r="B164" s="22" t="s">
        <v>120</v>
      </c>
      <c r="C164" s="37"/>
      <c r="D164" s="40">
        <v>0.01</v>
      </c>
      <c r="E164" s="40">
        <v>0.01</v>
      </c>
      <c r="F164" s="40"/>
      <c r="G164" s="40"/>
      <c r="H164" s="40"/>
      <c r="I164" s="40"/>
      <c r="J164" s="40"/>
      <c r="K164" s="41"/>
      <c r="L164" s="23"/>
      <c r="M164" s="23"/>
    </row>
    <row r="165" spans="1:13" s="21" customFormat="1" ht="20.45" customHeight="1" x14ac:dyDescent="0.25">
      <c r="A165" s="105"/>
      <c r="B165" s="22" t="s">
        <v>10</v>
      </c>
      <c r="C165" s="37"/>
      <c r="D165" s="40">
        <v>0.02</v>
      </c>
      <c r="E165" s="40">
        <v>1.4999999999999999E-2</v>
      </c>
      <c r="F165" s="40"/>
      <c r="G165" s="40"/>
      <c r="H165" s="40"/>
      <c r="I165" s="40"/>
      <c r="J165" s="40"/>
      <c r="K165" s="41"/>
      <c r="L165" s="23"/>
      <c r="M165" s="26"/>
    </row>
    <row r="166" spans="1:13" s="31" customFormat="1" ht="20.25" customHeight="1" x14ac:dyDescent="0.25">
      <c r="A166" s="105"/>
      <c r="B166" s="38" t="s">
        <v>9</v>
      </c>
      <c r="C166" s="51"/>
      <c r="D166" s="43">
        <v>1.4200000000000001E-2</v>
      </c>
      <c r="E166" s="43">
        <v>1.0999999999999999E-2</v>
      </c>
      <c r="F166" s="43"/>
      <c r="G166" s="43"/>
      <c r="H166" s="43"/>
      <c r="I166" s="43"/>
      <c r="J166" s="43"/>
      <c r="K166" s="42"/>
      <c r="L166" s="30"/>
      <c r="M166" s="30"/>
    </row>
    <row r="167" spans="1:13" s="31" customFormat="1" ht="20.25" customHeight="1" x14ac:dyDescent="0.25">
      <c r="A167" s="105"/>
      <c r="B167" s="38" t="s">
        <v>121</v>
      </c>
      <c r="C167" s="51"/>
      <c r="D167" s="64">
        <v>8.9999999999999998E-4</v>
      </c>
      <c r="E167" s="64">
        <v>8.9999999999999998E-4</v>
      </c>
      <c r="F167" s="43"/>
      <c r="G167" s="43"/>
      <c r="H167" s="43"/>
      <c r="I167" s="43"/>
      <c r="J167" s="43"/>
      <c r="K167" s="42"/>
      <c r="L167" s="30"/>
      <c r="M167" s="30"/>
    </row>
    <row r="168" spans="1:13" s="31" customFormat="1" ht="20.25" customHeight="1" x14ac:dyDescent="0.25">
      <c r="A168" s="105"/>
      <c r="B168" s="38" t="s">
        <v>22</v>
      </c>
      <c r="C168" s="51"/>
      <c r="D168" s="43">
        <v>2E-3</v>
      </c>
      <c r="E168" s="43">
        <v>2E-3</v>
      </c>
      <c r="F168" s="43"/>
      <c r="G168" s="43"/>
      <c r="H168" s="43"/>
      <c r="I168" s="43"/>
      <c r="J168" s="43"/>
      <c r="K168" s="42"/>
      <c r="L168" s="30"/>
      <c r="M168" s="30"/>
    </row>
    <row r="169" spans="1:13" s="31" customFormat="1" ht="20.25" customHeight="1" x14ac:dyDescent="0.25">
      <c r="A169" s="105"/>
      <c r="B169" s="38" t="s">
        <v>71</v>
      </c>
      <c r="C169" s="51"/>
      <c r="D169" s="43">
        <v>5.0000000000000001E-3</v>
      </c>
      <c r="E169" s="43">
        <v>5.0000000000000001E-3</v>
      </c>
      <c r="F169" s="43"/>
      <c r="G169" s="43"/>
      <c r="H169" s="43"/>
      <c r="I169" s="43"/>
      <c r="J169" s="43"/>
      <c r="K169" s="42"/>
      <c r="L169" s="30"/>
      <c r="M169" s="30"/>
    </row>
    <row r="170" spans="1:13" s="21" customFormat="1" ht="18.75" x14ac:dyDescent="0.25">
      <c r="A170" s="105"/>
      <c r="B170" s="29" t="s">
        <v>119</v>
      </c>
      <c r="C170" s="48">
        <v>180</v>
      </c>
      <c r="D170" s="28"/>
      <c r="E170" s="28"/>
      <c r="F170" s="49">
        <v>2</v>
      </c>
      <c r="G170" s="49">
        <v>4</v>
      </c>
      <c r="H170" s="49">
        <v>19</v>
      </c>
      <c r="I170" s="49">
        <v>377</v>
      </c>
      <c r="J170" s="49"/>
      <c r="K170" s="49">
        <v>59.01</v>
      </c>
      <c r="L170" s="25"/>
      <c r="M170" s="25">
        <v>52.43</v>
      </c>
    </row>
    <row r="171" spans="1:13" s="21" customFormat="1" ht="25.15" customHeight="1" x14ac:dyDescent="0.25">
      <c r="A171" s="105"/>
      <c r="B171" s="22" t="s">
        <v>79</v>
      </c>
      <c r="C171" s="37"/>
      <c r="D171" s="24">
        <v>0.05</v>
      </c>
      <c r="E171" s="24">
        <v>0.05</v>
      </c>
      <c r="F171" s="24"/>
      <c r="G171" s="24"/>
      <c r="H171" s="24"/>
      <c r="I171" s="24"/>
      <c r="J171" s="24"/>
      <c r="K171" s="23"/>
      <c r="L171" s="23"/>
      <c r="M171" s="26"/>
    </row>
    <row r="172" spans="1:13" s="21" customFormat="1" ht="18" customHeight="1" x14ac:dyDescent="0.25">
      <c r="A172" s="105"/>
      <c r="B172" s="23" t="s">
        <v>22</v>
      </c>
      <c r="C172" s="37"/>
      <c r="D172" s="24">
        <v>5.0000000000000001E-3</v>
      </c>
      <c r="E172" s="24">
        <v>5.0000000000000001E-3</v>
      </c>
      <c r="F172" s="24"/>
      <c r="G172" s="24"/>
      <c r="H172" s="24"/>
      <c r="I172" s="24"/>
      <c r="J172" s="24"/>
      <c r="K172" s="23"/>
      <c r="L172" s="23"/>
      <c r="M172" s="23"/>
    </row>
    <row r="173" spans="1:13" s="21" customFormat="1" ht="21" customHeight="1" x14ac:dyDescent="0.25">
      <c r="A173" s="105"/>
      <c r="B173" s="22" t="s">
        <v>121</v>
      </c>
      <c r="C173" s="50"/>
      <c r="D173" s="66">
        <v>2.9999999999999997E-4</v>
      </c>
      <c r="E173" s="66">
        <v>2.9999999999999997E-4</v>
      </c>
      <c r="F173" s="44"/>
      <c r="G173" s="44"/>
      <c r="H173" s="44"/>
      <c r="I173" s="44"/>
      <c r="J173" s="44"/>
      <c r="K173" s="26"/>
      <c r="L173" s="26"/>
      <c r="M173" s="26"/>
    </row>
    <row r="174" spans="1:13" s="21" customFormat="1" ht="21" customHeight="1" x14ac:dyDescent="0.25">
      <c r="A174" s="105"/>
      <c r="B174" s="22" t="s">
        <v>77</v>
      </c>
      <c r="C174" s="50"/>
      <c r="D174" s="44">
        <v>0.08</v>
      </c>
      <c r="E174" s="44">
        <v>0.08</v>
      </c>
      <c r="F174" s="44"/>
      <c r="G174" s="44"/>
      <c r="H174" s="44"/>
      <c r="I174" s="44"/>
      <c r="J174" s="44"/>
      <c r="K174" s="26"/>
      <c r="L174" s="26"/>
      <c r="M174" s="26"/>
    </row>
    <row r="175" spans="1:13" s="21" customFormat="1" ht="21" customHeight="1" x14ac:dyDescent="0.25">
      <c r="A175" s="105"/>
      <c r="B175" s="22" t="s">
        <v>9</v>
      </c>
      <c r="C175" s="50"/>
      <c r="D175" s="44">
        <v>1.4999999999999999E-2</v>
      </c>
      <c r="E175" s="44">
        <v>1.4999999999999999E-2</v>
      </c>
      <c r="F175" s="44"/>
      <c r="G175" s="44"/>
      <c r="H175" s="44"/>
      <c r="I175" s="44"/>
      <c r="J175" s="44"/>
      <c r="K175" s="26"/>
      <c r="L175" s="26"/>
      <c r="M175" s="26"/>
    </row>
    <row r="176" spans="1:13" s="21" customFormat="1" ht="21" customHeight="1" x14ac:dyDescent="0.25">
      <c r="A176" s="105"/>
      <c r="B176" s="22" t="s">
        <v>10</v>
      </c>
      <c r="C176" s="50"/>
      <c r="D176" s="44">
        <v>3.6999999999999998E-2</v>
      </c>
      <c r="E176" s="44">
        <v>3.6999999999999998E-2</v>
      </c>
      <c r="F176" s="44"/>
      <c r="G176" s="44"/>
      <c r="H176" s="44"/>
      <c r="I176" s="44"/>
      <c r="J176" s="44"/>
      <c r="K176" s="26"/>
      <c r="L176" s="26"/>
      <c r="M176" s="26"/>
    </row>
    <row r="177" spans="1:18" s="21" customFormat="1" ht="21" customHeight="1" x14ac:dyDescent="0.25">
      <c r="A177" s="105"/>
      <c r="B177" s="22" t="s">
        <v>122</v>
      </c>
      <c r="C177" s="50"/>
      <c r="D177" s="44">
        <v>5.0000000000000001E-3</v>
      </c>
      <c r="E177" s="44">
        <v>5.0000000000000001E-3</v>
      </c>
      <c r="F177" s="44"/>
      <c r="G177" s="44"/>
      <c r="H177" s="44"/>
      <c r="I177" s="44"/>
      <c r="J177" s="44"/>
      <c r="K177" s="26"/>
      <c r="L177" s="26"/>
      <c r="M177" s="26"/>
    </row>
    <row r="178" spans="1:18" s="31" customFormat="1" ht="37.5" x14ac:dyDescent="0.25">
      <c r="A178" s="105"/>
      <c r="B178" s="34" t="s">
        <v>69</v>
      </c>
      <c r="C178" s="51">
        <v>200</v>
      </c>
      <c r="D178" s="39"/>
      <c r="E178" s="39"/>
      <c r="F178" s="62">
        <v>0.3</v>
      </c>
      <c r="G178" s="62">
        <v>0.2</v>
      </c>
      <c r="H178" s="53">
        <v>10</v>
      </c>
      <c r="I178" s="53">
        <v>82</v>
      </c>
      <c r="J178" s="39"/>
      <c r="K178" s="53">
        <v>376</v>
      </c>
      <c r="L178" s="30"/>
      <c r="M178" s="30">
        <v>6.45</v>
      </c>
    </row>
    <row r="179" spans="1:18" s="21" customFormat="1" ht="18" customHeight="1" x14ac:dyDescent="0.25">
      <c r="A179" s="105"/>
      <c r="B179" s="23" t="s">
        <v>23</v>
      </c>
      <c r="C179" s="37"/>
      <c r="D179" s="24">
        <v>1.4E-2</v>
      </c>
      <c r="E179" s="24">
        <v>1.4E-2</v>
      </c>
      <c r="F179" s="24"/>
      <c r="G179" s="24"/>
      <c r="H179" s="24"/>
      <c r="I179" s="24"/>
      <c r="J179" s="24"/>
      <c r="K179" s="23"/>
      <c r="L179" s="23"/>
      <c r="M179" s="23"/>
    </row>
    <row r="180" spans="1:18" s="21" customFormat="1" ht="21" customHeight="1" x14ac:dyDescent="0.25">
      <c r="A180" s="105"/>
      <c r="B180" s="22" t="s">
        <v>63</v>
      </c>
      <c r="C180" s="50"/>
      <c r="D180" s="44">
        <v>1.4999999999999999E-2</v>
      </c>
      <c r="E180" s="44">
        <v>1.4999999999999999E-2</v>
      </c>
      <c r="F180" s="44"/>
      <c r="G180" s="44"/>
      <c r="H180" s="44"/>
      <c r="I180" s="44"/>
      <c r="J180" s="44"/>
      <c r="K180" s="26"/>
      <c r="L180" s="26"/>
      <c r="M180" s="26"/>
    </row>
    <row r="181" spans="1:18" s="21" customFormat="1" ht="23.25" customHeight="1" x14ac:dyDescent="0.35">
      <c r="A181" s="105"/>
      <c r="B181" s="117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4"/>
    </row>
    <row r="182" spans="1:18" s="31" customFormat="1" ht="18.75" x14ac:dyDescent="0.25">
      <c r="A182" s="105"/>
      <c r="B182" s="29" t="s">
        <v>66</v>
      </c>
      <c r="C182" s="51">
        <v>40</v>
      </c>
      <c r="D182" s="39">
        <v>0.04</v>
      </c>
      <c r="E182" s="39">
        <v>0.04</v>
      </c>
      <c r="F182" s="53">
        <v>2</v>
      </c>
      <c r="G182" s="53"/>
      <c r="H182" s="53">
        <v>14</v>
      </c>
      <c r="I182" s="53">
        <v>80</v>
      </c>
      <c r="J182" s="53"/>
      <c r="K182" s="53">
        <v>1</v>
      </c>
      <c r="L182" s="30"/>
      <c r="M182" s="30">
        <v>2</v>
      </c>
    </row>
    <row r="183" spans="1:18" s="21" customFormat="1" ht="21" x14ac:dyDescent="0.35">
      <c r="A183" s="105"/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9"/>
    </row>
    <row r="184" spans="1:18" s="31" customFormat="1" ht="18.75" x14ac:dyDescent="0.25">
      <c r="A184" s="122"/>
      <c r="B184" s="29"/>
      <c r="C184" s="51"/>
      <c r="D184" s="53"/>
      <c r="E184" s="53"/>
      <c r="F184" s="53"/>
      <c r="G184" s="53"/>
      <c r="H184" s="53"/>
      <c r="I184" s="53"/>
      <c r="J184" s="53"/>
      <c r="K184" s="51"/>
      <c r="L184" s="30"/>
      <c r="M184" s="33"/>
    </row>
    <row r="185" spans="1:18" s="21" customFormat="1" ht="18.75" x14ac:dyDescent="0.3">
      <c r="A185" s="77" t="s">
        <v>89</v>
      </c>
      <c r="B185" s="78"/>
      <c r="C185" s="28"/>
      <c r="D185" s="25"/>
      <c r="E185" s="28"/>
      <c r="F185" s="47">
        <v>7</v>
      </c>
      <c r="G185" s="47">
        <v>9</v>
      </c>
      <c r="H185" s="47">
        <v>72</v>
      </c>
      <c r="I185" s="47">
        <v>761</v>
      </c>
      <c r="J185" s="47"/>
      <c r="K185" s="48"/>
      <c r="L185" s="25"/>
      <c r="M185" s="28">
        <f>M162+M170+M178+M182</f>
        <v>71</v>
      </c>
    </row>
    <row r="186" spans="1:18" s="21" customFormat="1" ht="22.9" customHeight="1" x14ac:dyDescent="0.35">
      <c r="A186" s="79" t="s">
        <v>50</v>
      </c>
      <c r="B186" s="80"/>
      <c r="C186" s="27"/>
      <c r="D186" s="27"/>
      <c r="E186" s="27"/>
      <c r="F186" s="47">
        <v>7</v>
      </c>
      <c r="G186" s="47">
        <v>9</v>
      </c>
      <c r="H186" s="47">
        <v>72</v>
      </c>
      <c r="I186" s="47">
        <v>761</v>
      </c>
      <c r="J186" s="47"/>
      <c r="K186" s="56"/>
      <c r="L186" s="27"/>
      <c r="M186" s="27"/>
    </row>
    <row r="187" spans="1:18" s="127" customFormat="1" ht="18" customHeight="1" x14ac:dyDescent="0.25">
      <c r="A187" s="125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</row>
    <row r="188" spans="1:18" s="127" customFormat="1" ht="18" customHeight="1" x14ac:dyDescent="0.25">
      <c r="A188" s="125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</row>
    <row r="189" spans="1:18" s="127" customFormat="1" ht="20.45" customHeight="1" x14ac:dyDescent="0.25">
      <c r="A189" s="125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</row>
    <row r="190" spans="1:18" s="21" customFormat="1" ht="31.9" customHeight="1" x14ac:dyDescent="0.25">
      <c r="A190" s="81" t="s">
        <v>138</v>
      </c>
      <c r="B190" s="83" t="s">
        <v>0</v>
      </c>
      <c r="C190" s="86" t="s">
        <v>51</v>
      </c>
      <c r="D190" s="89" t="s">
        <v>52</v>
      </c>
      <c r="E190" s="89" t="s">
        <v>53</v>
      </c>
      <c r="F190" s="92" t="s">
        <v>57</v>
      </c>
      <c r="G190" s="93"/>
      <c r="H190" s="94"/>
      <c r="I190" s="86" t="s">
        <v>58</v>
      </c>
      <c r="J190" s="95" t="s">
        <v>1</v>
      </c>
      <c r="K190" s="98" t="s">
        <v>60</v>
      </c>
      <c r="L190" s="101" t="s">
        <v>38</v>
      </c>
      <c r="M190" s="98" t="s">
        <v>59</v>
      </c>
    </row>
    <row r="191" spans="1:18" s="21" customFormat="1" ht="15" customHeight="1" x14ac:dyDescent="0.25">
      <c r="A191" s="82"/>
      <c r="B191" s="84"/>
      <c r="C191" s="87"/>
      <c r="D191" s="90"/>
      <c r="E191" s="90"/>
      <c r="F191" s="101" t="s">
        <v>54</v>
      </c>
      <c r="G191" s="89" t="s">
        <v>55</v>
      </c>
      <c r="H191" s="101" t="s">
        <v>56</v>
      </c>
      <c r="I191" s="87"/>
      <c r="J191" s="96"/>
      <c r="K191" s="99"/>
      <c r="L191" s="102"/>
      <c r="M191" s="99"/>
    </row>
    <row r="192" spans="1:18" s="21" customFormat="1" ht="17.45" customHeight="1" x14ac:dyDescent="0.25">
      <c r="A192" s="104"/>
      <c r="B192" s="85"/>
      <c r="C192" s="88"/>
      <c r="D192" s="91"/>
      <c r="E192" s="91"/>
      <c r="F192" s="103"/>
      <c r="G192" s="91"/>
      <c r="H192" s="103"/>
      <c r="I192" s="88"/>
      <c r="J192" s="97"/>
      <c r="K192" s="100"/>
      <c r="L192" s="103"/>
      <c r="M192" s="100"/>
    </row>
    <row r="193" spans="1:13" s="21" customFormat="1" ht="22.15" customHeight="1" x14ac:dyDescent="0.25">
      <c r="A193" s="105"/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8"/>
    </row>
    <row r="194" spans="1:13" s="21" customFormat="1" ht="34.9" customHeight="1" x14ac:dyDescent="0.3">
      <c r="A194" s="105"/>
      <c r="B194" s="36" t="s">
        <v>123</v>
      </c>
      <c r="C194" s="54">
        <v>250</v>
      </c>
      <c r="D194" s="23"/>
      <c r="E194" s="23"/>
      <c r="F194" s="45">
        <v>5</v>
      </c>
      <c r="G194" s="45">
        <v>7</v>
      </c>
      <c r="H194" s="45">
        <v>12</v>
      </c>
      <c r="I194" s="45">
        <v>140</v>
      </c>
      <c r="J194" s="45">
        <v>6</v>
      </c>
      <c r="K194" s="45">
        <v>52</v>
      </c>
      <c r="L194" s="23"/>
      <c r="M194" s="26">
        <v>18.12</v>
      </c>
    </row>
    <row r="195" spans="1:13" s="21" customFormat="1" ht="28.5" customHeight="1" x14ac:dyDescent="0.25">
      <c r="A195" s="105"/>
      <c r="B195" s="22" t="s">
        <v>8</v>
      </c>
      <c r="C195" s="37"/>
      <c r="D195" s="41">
        <v>0.08</v>
      </c>
      <c r="E195" s="41">
        <v>0.06</v>
      </c>
      <c r="F195" s="40"/>
      <c r="G195" s="40"/>
      <c r="H195" s="40"/>
      <c r="I195" s="40"/>
      <c r="J195" s="40"/>
      <c r="K195" s="41"/>
      <c r="L195" s="23"/>
      <c r="M195" s="26"/>
    </row>
    <row r="196" spans="1:13" s="21" customFormat="1" ht="18" customHeight="1" x14ac:dyDescent="0.25">
      <c r="A196" s="105"/>
      <c r="B196" s="22" t="s">
        <v>9</v>
      </c>
      <c r="C196" s="37"/>
      <c r="D196" s="40">
        <v>1.4999999999999999E-2</v>
      </c>
      <c r="E196" s="40">
        <v>1.4E-2</v>
      </c>
      <c r="F196" s="40"/>
      <c r="G196" s="40"/>
      <c r="H196" s="40"/>
      <c r="I196" s="40"/>
      <c r="J196" s="40"/>
      <c r="K196" s="41"/>
      <c r="L196" s="23"/>
      <c r="M196" s="23"/>
    </row>
    <row r="197" spans="1:13" s="21" customFormat="1" ht="20.45" customHeight="1" x14ac:dyDescent="0.25">
      <c r="A197" s="105"/>
      <c r="B197" s="22" t="s">
        <v>10</v>
      </c>
      <c r="C197" s="37"/>
      <c r="D197" s="40">
        <v>1.4999999999999999E-2</v>
      </c>
      <c r="E197" s="40">
        <v>1.4E-2</v>
      </c>
      <c r="F197" s="40"/>
      <c r="G197" s="40"/>
      <c r="H197" s="40"/>
      <c r="I197" s="40"/>
      <c r="J197" s="40"/>
      <c r="K197" s="41"/>
      <c r="L197" s="23"/>
      <c r="M197" s="26"/>
    </row>
    <row r="198" spans="1:13" s="31" customFormat="1" ht="20.25" customHeight="1" x14ac:dyDescent="0.25">
      <c r="A198" s="105"/>
      <c r="B198" s="38" t="s">
        <v>22</v>
      </c>
      <c r="C198" s="51"/>
      <c r="D198" s="43">
        <v>1.4999999999999999E-2</v>
      </c>
      <c r="E198" s="43">
        <v>1.4999999999999999E-2</v>
      </c>
      <c r="F198" s="43"/>
      <c r="G198" s="43"/>
      <c r="H198" s="43"/>
      <c r="I198" s="43"/>
      <c r="J198" s="43"/>
      <c r="K198" s="42"/>
      <c r="L198" s="30"/>
      <c r="M198" s="30"/>
    </row>
    <row r="199" spans="1:13" s="31" customFormat="1" ht="20.25" customHeight="1" x14ac:dyDescent="0.25">
      <c r="A199" s="105"/>
      <c r="B199" s="38" t="s">
        <v>79</v>
      </c>
      <c r="C199" s="51"/>
      <c r="D199" s="43">
        <v>0.02</v>
      </c>
      <c r="E199" s="43">
        <v>0.02</v>
      </c>
      <c r="F199" s="43"/>
      <c r="G199" s="43"/>
      <c r="H199" s="43"/>
      <c r="I199" s="43"/>
      <c r="J199" s="43"/>
      <c r="K199" s="42"/>
      <c r="L199" s="30"/>
      <c r="M199" s="30"/>
    </row>
    <row r="200" spans="1:13" s="31" customFormat="1" ht="20.25" customHeight="1" x14ac:dyDescent="0.25">
      <c r="A200" s="105"/>
      <c r="B200" s="38" t="s">
        <v>71</v>
      </c>
      <c r="C200" s="51"/>
      <c r="D200" s="43">
        <v>4.0000000000000001E-3</v>
      </c>
      <c r="E200" s="43">
        <v>4.0000000000000001E-3</v>
      </c>
      <c r="F200" s="43"/>
      <c r="G200" s="43"/>
      <c r="H200" s="43"/>
      <c r="I200" s="43"/>
      <c r="J200" s="43"/>
      <c r="K200" s="42"/>
      <c r="L200" s="30"/>
      <c r="M200" s="30"/>
    </row>
    <row r="201" spans="1:13" s="31" customFormat="1" ht="19.899999999999999" customHeight="1" x14ac:dyDescent="0.25">
      <c r="A201" s="105"/>
      <c r="B201" s="38" t="s">
        <v>65</v>
      </c>
      <c r="C201" s="51"/>
      <c r="D201" s="64">
        <v>2.9999999999999997E-4</v>
      </c>
      <c r="E201" s="64">
        <v>2.9999999999999997E-4</v>
      </c>
      <c r="F201" s="43"/>
      <c r="G201" s="43"/>
      <c r="H201" s="43"/>
      <c r="I201" s="43"/>
      <c r="J201" s="43"/>
      <c r="K201" s="42"/>
      <c r="L201" s="30"/>
      <c r="M201" s="30"/>
    </row>
    <row r="202" spans="1:13" s="21" customFormat="1" ht="34.9" customHeight="1" x14ac:dyDescent="0.3">
      <c r="A202" s="105"/>
      <c r="B202" s="36" t="s">
        <v>67</v>
      </c>
      <c r="C202" s="54">
        <v>90</v>
      </c>
      <c r="D202" s="23"/>
      <c r="E202" s="23"/>
      <c r="F202" s="45">
        <v>14</v>
      </c>
      <c r="G202" s="45">
        <v>17</v>
      </c>
      <c r="H202" s="45">
        <v>7</v>
      </c>
      <c r="I202" s="45">
        <v>168</v>
      </c>
      <c r="J202" s="45"/>
      <c r="K202" s="45">
        <v>56</v>
      </c>
      <c r="L202" s="23"/>
      <c r="M202" s="26">
        <v>32.78</v>
      </c>
    </row>
    <row r="203" spans="1:13" s="21" customFormat="1" ht="28.5" customHeight="1" x14ac:dyDescent="0.25">
      <c r="A203" s="105"/>
      <c r="B203" s="22" t="s">
        <v>70</v>
      </c>
      <c r="C203" s="37"/>
      <c r="D203" s="41">
        <v>0.09</v>
      </c>
      <c r="E203" s="41">
        <v>8.5000000000000006E-2</v>
      </c>
      <c r="F203" s="40"/>
      <c r="G203" s="40"/>
      <c r="H203" s="40"/>
      <c r="I203" s="40"/>
      <c r="J203" s="40"/>
      <c r="K203" s="41"/>
      <c r="L203" s="23"/>
      <c r="M203" s="26"/>
    </row>
    <row r="204" spans="1:13" s="21" customFormat="1" ht="18" customHeight="1" x14ac:dyDescent="0.25">
      <c r="A204" s="105"/>
      <c r="B204" s="38" t="s">
        <v>65</v>
      </c>
      <c r="C204" s="37"/>
      <c r="D204" s="63">
        <v>2.4000000000000001E-4</v>
      </c>
      <c r="E204" s="63">
        <v>2.4000000000000001E-4</v>
      </c>
      <c r="F204" s="40"/>
      <c r="G204" s="40"/>
      <c r="H204" s="40"/>
      <c r="I204" s="40"/>
      <c r="J204" s="40"/>
      <c r="K204" s="41"/>
      <c r="L204" s="23"/>
      <c r="M204" s="23"/>
    </row>
    <row r="205" spans="1:13" s="21" customFormat="1" ht="20.45" customHeight="1" x14ac:dyDescent="0.25">
      <c r="A205" s="105"/>
      <c r="B205" s="22" t="s">
        <v>9</v>
      </c>
      <c r="C205" s="37"/>
      <c r="D205" s="40">
        <v>1.4999999999999999E-2</v>
      </c>
      <c r="E205" s="40">
        <v>1.4E-2</v>
      </c>
      <c r="F205" s="40"/>
      <c r="G205" s="40"/>
      <c r="H205" s="40"/>
      <c r="I205" s="40"/>
      <c r="J205" s="40"/>
      <c r="K205" s="41"/>
      <c r="L205" s="23"/>
      <c r="M205" s="26"/>
    </row>
    <row r="206" spans="1:13" s="31" customFormat="1" ht="20.25" customHeight="1" x14ac:dyDescent="0.25">
      <c r="A206" s="105"/>
      <c r="B206" s="38" t="s">
        <v>10</v>
      </c>
      <c r="C206" s="51"/>
      <c r="D206" s="43">
        <v>1.6E-2</v>
      </c>
      <c r="E206" s="43">
        <v>1.4999999999999999E-2</v>
      </c>
      <c r="F206" s="43"/>
      <c r="G206" s="43"/>
      <c r="H206" s="43"/>
      <c r="I206" s="43"/>
      <c r="J206" s="43"/>
      <c r="K206" s="42"/>
      <c r="L206" s="30"/>
      <c r="M206" s="30"/>
    </row>
    <row r="207" spans="1:13" s="31" customFormat="1" ht="20.25" customHeight="1" x14ac:dyDescent="0.25">
      <c r="A207" s="105"/>
      <c r="B207" s="38" t="s">
        <v>71</v>
      </c>
      <c r="C207" s="51"/>
      <c r="D207" s="43">
        <v>1.2E-2</v>
      </c>
      <c r="E207" s="43">
        <v>1.2E-2</v>
      </c>
      <c r="F207" s="43"/>
      <c r="G207" s="43"/>
      <c r="H207" s="43"/>
      <c r="I207" s="43"/>
      <c r="J207" s="43"/>
      <c r="K207" s="42"/>
      <c r="L207" s="30"/>
      <c r="M207" s="30"/>
    </row>
    <row r="208" spans="1:13" s="31" customFormat="1" ht="20.25" customHeight="1" x14ac:dyDescent="0.25">
      <c r="A208" s="105"/>
      <c r="B208" s="38" t="s">
        <v>72</v>
      </c>
      <c r="C208" s="51"/>
      <c r="D208" s="43">
        <v>5.0000000000000001E-3</v>
      </c>
      <c r="E208" s="43">
        <v>5.0000000000000001E-3</v>
      </c>
      <c r="F208" s="43"/>
      <c r="G208" s="43"/>
      <c r="H208" s="43"/>
      <c r="I208" s="43"/>
      <c r="J208" s="43"/>
      <c r="K208" s="42"/>
      <c r="L208" s="30"/>
      <c r="M208" s="30"/>
    </row>
    <row r="209" spans="1:13" s="31" customFormat="1" ht="19.899999999999999" customHeight="1" x14ac:dyDescent="0.25">
      <c r="A209" s="105"/>
      <c r="B209" s="38" t="s">
        <v>73</v>
      </c>
      <c r="C209" s="51"/>
      <c r="D209" s="43">
        <v>4.0000000000000001E-3</v>
      </c>
      <c r="E209" s="43">
        <v>4.0000000000000001E-3</v>
      </c>
      <c r="F209" s="43"/>
      <c r="G209" s="43"/>
      <c r="H209" s="43"/>
      <c r="I209" s="43"/>
      <c r="J209" s="43"/>
      <c r="K209" s="42"/>
      <c r="L209" s="30"/>
      <c r="M209" s="30"/>
    </row>
    <row r="210" spans="1:13" s="31" customFormat="1" ht="37.5" x14ac:dyDescent="0.25">
      <c r="A210" s="105"/>
      <c r="B210" s="34" t="s">
        <v>69</v>
      </c>
      <c r="C210" s="51">
        <v>200</v>
      </c>
      <c r="D210" s="39"/>
      <c r="E210" s="39"/>
      <c r="F210" s="62">
        <v>0.3</v>
      </c>
      <c r="G210" s="62">
        <v>0.2</v>
      </c>
      <c r="H210" s="53">
        <v>10</v>
      </c>
      <c r="I210" s="53">
        <v>82</v>
      </c>
      <c r="J210" s="39"/>
      <c r="K210" s="53">
        <v>376</v>
      </c>
      <c r="L210" s="30"/>
      <c r="M210" s="30">
        <v>6.1</v>
      </c>
    </row>
    <row r="211" spans="1:13" s="21" customFormat="1" ht="23.45" customHeight="1" x14ac:dyDescent="0.25">
      <c r="A211" s="105"/>
      <c r="B211" s="23" t="s">
        <v>23</v>
      </c>
      <c r="C211" s="37"/>
      <c r="D211" s="24">
        <v>1.4E-2</v>
      </c>
      <c r="E211" s="24">
        <v>1.4E-2</v>
      </c>
      <c r="F211" s="24"/>
      <c r="G211" s="24"/>
      <c r="H211" s="24"/>
      <c r="I211" s="24"/>
      <c r="J211" s="24"/>
      <c r="K211" s="23"/>
      <c r="L211" s="23"/>
      <c r="M211" s="23"/>
    </row>
    <row r="212" spans="1:13" s="21" customFormat="1" ht="21" customHeight="1" x14ac:dyDescent="0.25">
      <c r="A212" s="105"/>
      <c r="B212" s="22" t="s">
        <v>63</v>
      </c>
      <c r="C212" s="50"/>
      <c r="D212" s="44">
        <v>1.4999999999999999E-2</v>
      </c>
      <c r="E212" s="44">
        <v>1.4999999999999999E-2</v>
      </c>
      <c r="F212" s="44"/>
      <c r="G212" s="44"/>
      <c r="H212" s="44"/>
      <c r="I212" s="44"/>
      <c r="J212" s="44"/>
      <c r="K212" s="26"/>
      <c r="L212" s="26"/>
      <c r="M212" s="26"/>
    </row>
    <row r="213" spans="1:13" s="31" customFormat="1" ht="18.75" x14ac:dyDescent="0.25">
      <c r="A213" s="105"/>
      <c r="B213" s="29" t="s">
        <v>19</v>
      </c>
      <c r="C213" s="51">
        <v>100</v>
      </c>
      <c r="D213" s="62">
        <v>0.1</v>
      </c>
      <c r="E213" s="62">
        <v>0.1</v>
      </c>
      <c r="F213" s="39">
        <v>0.4</v>
      </c>
      <c r="G213" s="39">
        <v>0.3</v>
      </c>
      <c r="H213" s="39">
        <v>10</v>
      </c>
      <c r="I213" s="39">
        <v>41</v>
      </c>
      <c r="J213" s="39">
        <v>10</v>
      </c>
      <c r="K213" s="53">
        <v>368</v>
      </c>
      <c r="L213" s="30"/>
      <c r="M213" s="30">
        <v>12</v>
      </c>
    </row>
    <row r="214" spans="1:13" s="21" customFormat="1" ht="23.25" customHeight="1" x14ac:dyDescent="0.35">
      <c r="A214" s="105"/>
      <c r="B214" s="117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4"/>
    </row>
    <row r="215" spans="1:13" s="31" customFormat="1" ht="18.75" x14ac:dyDescent="0.25">
      <c r="A215" s="105"/>
      <c r="B215" s="29" t="s">
        <v>66</v>
      </c>
      <c r="C215" s="51">
        <v>40</v>
      </c>
      <c r="D215" s="39">
        <v>0.04</v>
      </c>
      <c r="E215" s="39">
        <v>0.04</v>
      </c>
      <c r="F215" s="53">
        <v>2</v>
      </c>
      <c r="G215" s="53"/>
      <c r="H215" s="53">
        <v>14</v>
      </c>
      <c r="I215" s="53">
        <v>80</v>
      </c>
      <c r="J215" s="53"/>
      <c r="K215" s="53">
        <v>1</v>
      </c>
      <c r="L215" s="30"/>
      <c r="M215" s="30">
        <v>2</v>
      </c>
    </row>
    <row r="216" spans="1:13" s="21" customFormat="1" ht="18.75" x14ac:dyDescent="0.3">
      <c r="A216" s="77" t="s">
        <v>89</v>
      </c>
      <c r="B216" s="78"/>
      <c r="C216" s="28"/>
      <c r="D216" s="25"/>
      <c r="E216" s="28"/>
      <c r="F216" s="47">
        <v>40</v>
      </c>
      <c r="G216" s="47">
        <v>45</v>
      </c>
      <c r="H216" s="47">
        <v>69</v>
      </c>
      <c r="I216" s="47">
        <v>768</v>
      </c>
      <c r="J216" s="47"/>
      <c r="K216" s="48"/>
      <c r="L216" s="25"/>
      <c r="M216" s="28">
        <f>M194+M202+M210+M213+M215</f>
        <v>71</v>
      </c>
    </row>
    <row r="217" spans="1:13" s="21" customFormat="1" ht="22.9" customHeight="1" x14ac:dyDescent="0.35">
      <c r="A217" s="79" t="s">
        <v>50</v>
      </c>
      <c r="B217" s="80"/>
      <c r="C217" s="27"/>
      <c r="D217" s="27"/>
      <c r="E217" s="27"/>
      <c r="F217" s="47">
        <v>40</v>
      </c>
      <c r="G217" s="47">
        <v>45</v>
      </c>
      <c r="H217" s="47">
        <v>69</v>
      </c>
      <c r="I217" s="47">
        <v>768</v>
      </c>
      <c r="J217" s="47"/>
      <c r="K217" s="56"/>
      <c r="L217" s="27"/>
      <c r="M217" s="27"/>
    </row>
    <row r="218" spans="1:13" s="127" customFormat="1" ht="23.25" customHeight="1" x14ac:dyDescent="0.25">
      <c r="A218" s="125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</row>
    <row r="219" spans="1:13" s="127" customFormat="1" ht="23.25" customHeight="1" x14ac:dyDescent="0.25">
      <c r="A219" s="125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</row>
    <row r="220" spans="1:13" s="127" customFormat="1" ht="23.25" customHeight="1" x14ac:dyDescent="0.25">
      <c r="A220" s="125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</row>
    <row r="221" spans="1:13" s="21" customFormat="1" ht="31.9" customHeight="1" x14ac:dyDescent="0.25">
      <c r="A221" s="81" t="s">
        <v>139</v>
      </c>
      <c r="B221" s="83" t="s">
        <v>0</v>
      </c>
      <c r="C221" s="86" t="s">
        <v>51</v>
      </c>
      <c r="D221" s="89" t="s">
        <v>52</v>
      </c>
      <c r="E221" s="89" t="s">
        <v>53</v>
      </c>
      <c r="F221" s="92" t="s">
        <v>57</v>
      </c>
      <c r="G221" s="93"/>
      <c r="H221" s="94"/>
      <c r="I221" s="86" t="s">
        <v>58</v>
      </c>
      <c r="J221" s="95" t="s">
        <v>1</v>
      </c>
      <c r="K221" s="98" t="s">
        <v>60</v>
      </c>
      <c r="L221" s="101" t="s">
        <v>38</v>
      </c>
      <c r="M221" s="98" t="s">
        <v>59</v>
      </c>
    </row>
    <row r="222" spans="1:13" s="21" customFormat="1" ht="15" customHeight="1" x14ac:dyDescent="0.25">
      <c r="A222" s="82"/>
      <c r="B222" s="84"/>
      <c r="C222" s="87"/>
      <c r="D222" s="90"/>
      <c r="E222" s="90"/>
      <c r="F222" s="101" t="s">
        <v>54</v>
      </c>
      <c r="G222" s="89" t="s">
        <v>55</v>
      </c>
      <c r="H222" s="101" t="s">
        <v>56</v>
      </c>
      <c r="I222" s="87"/>
      <c r="J222" s="96"/>
      <c r="K222" s="99"/>
      <c r="L222" s="102"/>
      <c r="M222" s="99"/>
    </row>
    <row r="223" spans="1:13" s="21" customFormat="1" ht="17.45" customHeight="1" x14ac:dyDescent="0.25">
      <c r="A223" s="104"/>
      <c r="B223" s="85"/>
      <c r="C223" s="88"/>
      <c r="D223" s="91"/>
      <c r="E223" s="91"/>
      <c r="F223" s="103"/>
      <c r="G223" s="91"/>
      <c r="H223" s="103"/>
      <c r="I223" s="88"/>
      <c r="J223" s="97"/>
      <c r="K223" s="100"/>
      <c r="L223" s="103"/>
      <c r="M223" s="100"/>
    </row>
    <row r="224" spans="1:13" s="21" customFormat="1" ht="22.15" customHeight="1" x14ac:dyDescent="0.25">
      <c r="A224" s="105"/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8"/>
    </row>
    <row r="225" spans="1:13" s="21" customFormat="1" ht="34.9" customHeight="1" x14ac:dyDescent="0.25">
      <c r="A225" s="105"/>
      <c r="B225" s="34" t="s">
        <v>124</v>
      </c>
      <c r="C225" s="48">
        <v>250</v>
      </c>
      <c r="D225" s="28"/>
      <c r="E225" s="28"/>
      <c r="F225" s="49">
        <v>2</v>
      </c>
      <c r="G225" s="49">
        <v>3</v>
      </c>
      <c r="H225" s="49">
        <v>5</v>
      </c>
      <c r="I225" s="49">
        <v>127</v>
      </c>
      <c r="J225" s="49">
        <v>11</v>
      </c>
      <c r="K225" s="49">
        <v>39.1</v>
      </c>
      <c r="L225" s="25"/>
      <c r="M225" s="25">
        <v>13.07</v>
      </c>
    </row>
    <row r="226" spans="1:13" s="21" customFormat="1" ht="25.15" customHeight="1" x14ac:dyDescent="0.25">
      <c r="A226" s="105"/>
      <c r="B226" s="22" t="s">
        <v>8</v>
      </c>
      <c r="C226" s="37"/>
      <c r="D226" s="24" t="s">
        <v>127</v>
      </c>
      <c r="E226" s="24">
        <v>7.0000000000000007E-2</v>
      </c>
      <c r="F226" s="24"/>
      <c r="G226" s="24"/>
      <c r="H226" s="24"/>
      <c r="I226" s="24"/>
      <c r="J226" s="24"/>
      <c r="K226" s="23"/>
      <c r="L226" s="23"/>
      <c r="M226" s="26"/>
    </row>
    <row r="227" spans="1:13" s="21" customFormat="1" ht="18" customHeight="1" x14ac:dyDescent="0.25">
      <c r="A227" s="105"/>
      <c r="B227" s="38" t="s">
        <v>126</v>
      </c>
      <c r="C227" s="37"/>
      <c r="D227" s="24">
        <v>0.03</v>
      </c>
      <c r="E227" s="24">
        <v>0.03</v>
      </c>
      <c r="F227" s="24"/>
      <c r="G227" s="24"/>
      <c r="H227" s="24"/>
      <c r="I227" s="24"/>
      <c r="J227" s="24"/>
      <c r="K227" s="23"/>
      <c r="L227" s="23"/>
      <c r="M227" s="23"/>
    </row>
    <row r="228" spans="1:13" s="21" customFormat="1" ht="18" customHeight="1" x14ac:dyDescent="0.25">
      <c r="A228" s="105"/>
      <c r="B228" s="38" t="s">
        <v>10</v>
      </c>
      <c r="C228" s="37"/>
      <c r="D228" s="24">
        <v>0.02</v>
      </c>
      <c r="E228" s="24">
        <v>1.9E-2</v>
      </c>
      <c r="F228" s="24"/>
      <c r="G228" s="24"/>
      <c r="H228" s="24"/>
      <c r="I228" s="24"/>
      <c r="J228" s="24"/>
      <c r="K228" s="23"/>
      <c r="L228" s="23"/>
      <c r="M228" s="23"/>
    </row>
    <row r="229" spans="1:13" s="21" customFormat="1" ht="18" customHeight="1" x14ac:dyDescent="0.25">
      <c r="A229" s="105"/>
      <c r="B229" s="38" t="s">
        <v>9</v>
      </c>
      <c r="C229" s="37"/>
      <c r="D229" s="24">
        <v>1.2999999999999999E-2</v>
      </c>
      <c r="E229" s="24">
        <v>0.01</v>
      </c>
      <c r="F229" s="24"/>
      <c r="G229" s="24"/>
      <c r="H229" s="24"/>
      <c r="I229" s="24"/>
      <c r="J229" s="24"/>
      <c r="K229" s="23"/>
      <c r="L229" s="23"/>
      <c r="M229" s="23"/>
    </row>
    <row r="230" spans="1:13" s="21" customFormat="1" ht="18" customHeight="1" x14ac:dyDescent="0.25">
      <c r="A230" s="105"/>
      <c r="B230" s="38" t="s">
        <v>65</v>
      </c>
      <c r="C230" s="37"/>
      <c r="D230" s="46">
        <v>2.9999999999999997E-4</v>
      </c>
      <c r="E230" s="46">
        <v>2.9999999999999997E-4</v>
      </c>
      <c r="F230" s="24"/>
      <c r="G230" s="24"/>
      <c r="H230" s="24"/>
      <c r="I230" s="24"/>
      <c r="J230" s="24"/>
      <c r="K230" s="23"/>
      <c r="L230" s="23"/>
      <c r="M230" s="23"/>
    </row>
    <row r="231" spans="1:13" s="21" customFormat="1" ht="18" customHeight="1" x14ac:dyDescent="0.25">
      <c r="A231" s="105"/>
      <c r="B231" s="38" t="s">
        <v>64</v>
      </c>
      <c r="C231" s="37"/>
      <c r="D231" s="24">
        <v>2.5400000000000002E-3</v>
      </c>
      <c r="E231" s="24">
        <v>2.5400000000000002E-3</v>
      </c>
      <c r="F231" s="24"/>
      <c r="G231" s="24"/>
      <c r="H231" s="24"/>
      <c r="I231" s="24"/>
      <c r="J231" s="24"/>
      <c r="K231" s="23"/>
      <c r="L231" s="23"/>
      <c r="M231" s="23"/>
    </row>
    <row r="232" spans="1:13" s="21" customFormat="1" ht="21" customHeight="1" x14ac:dyDescent="0.25">
      <c r="A232" s="105"/>
      <c r="B232" s="38" t="s">
        <v>71</v>
      </c>
      <c r="C232" s="50"/>
      <c r="D232" s="44">
        <v>2E-3</v>
      </c>
      <c r="E232" s="44">
        <v>2E-3</v>
      </c>
      <c r="F232" s="44"/>
      <c r="G232" s="44"/>
      <c r="H232" s="44"/>
      <c r="I232" s="44"/>
      <c r="J232" s="44"/>
      <c r="K232" s="26"/>
      <c r="L232" s="26"/>
      <c r="M232" s="26"/>
    </row>
    <row r="233" spans="1:13" s="21" customFormat="1" ht="34.9" customHeight="1" x14ac:dyDescent="0.25">
      <c r="A233" s="105"/>
      <c r="B233" s="29" t="s">
        <v>125</v>
      </c>
      <c r="C233" s="48">
        <v>90</v>
      </c>
      <c r="D233" s="28"/>
      <c r="E233" s="28"/>
      <c r="F233" s="49">
        <v>6</v>
      </c>
      <c r="G233" s="49">
        <v>6</v>
      </c>
      <c r="H233" s="49">
        <v>5</v>
      </c>
      <c r="I233" s="49">
        <v>158</v>
      </c>
      <c r="J233" s="49">
        <v>2</v>
      </c>
      <c r="K233" s="49">
        <v>282</v>
      </c>
      <c r="L233" s="25"/>
      <c r="M233" s="25">
        <v>43.41</v>
      </c>
    </row>
    <row r="234" spans="1:13" s="21" customFormat="1" ht="28.5" customHeight="1" x14ac:dyDescent="0.25">
      <c r="A234" s="105"/>
      <c r="B234" s="22" t="s">
        <v>77</v>
      </c>
      <c r="C234" s="37"/>
      <c r="D234" s="40">
        <v>6.2E-2</v>
      </c>
      <c r="E234" s="40">
        <v>5.7000000000000002E-2</v>
      </c>
      <c r="F234" s="40"/>
      <c r="G234" s="40"/>
      <c r="H234" s="40"/>
      <c r="I234" s="40"/>
      <c r="J234" s="40"/>
      <c r="K234" s="41"/>
      <c r="L234" s="23"/>
      <c r="M234" s="26"/>
    </row>
    <row r="235" spans="1:13" s="21" customFormat="1" ht="18" customHeight="1" x14ac:dyDescent="0.25">
      <c r="A235" s="105"/>
      <c r="B235" s="38" t="s">
        <v>65</v>
      </c>
      <c r="C235" s="37"/>
      <c r="D235" s="40">
        <v>1E-3</v>
      </c>
      <c r="E235" s="40">
        <v>1E-3</v>
      </c>
      <c r="F235" s="40"/>
      <c r="G235" s="40"/>
      <c r="H235" s="40"/>
      <c r="I235" s="40"/>
      <c r="J235" s="40"/>
      <c r="K235" s="41"/>
      <c r="L235" s="23"/>
      <c r="M235" s="23"/>
    </row>
    <row r="236" spans="1:13" s="21" customFormat="1" ht="18" customHeight="1" x14ac:dyDescent="0.25">
      <c r="A236" s="105"/>
      <c r="B236" s="38" t="s">
        <v>81</v>
      </c>
      <c r="C236" s="37"/>
      <c r="D236" s="40">
        <v>0.01</v>
      </c>
      <c r="E236" s="40">
        <v>0.01</v>
      </c>
      <c r="F236" s="40"/>
      <c r="G236" s="40"/>
      <c r="H236" s="40"/>
      <c r="I236" s="40"/>
      <c r="J236" s="40"/>
      <c r="K236" s="41"/>
      <c r="L236" s="23"/>
      <c r="M236" s="23"/>
    </row>
    <row r="237" spans="1:13" s="21" customFormat="1" ht="20.45" customHeight="1" x14ac:dyDescent="0.25">
      <c r="A237" s="105"/>
      <c r="B237" s="22" t="s">
        <v>62</v>
      </c>
      <c r="C237" s="37"/>
      <c r="D237" s="40">
        <v>1.4999999999999999E-2</v>
      </c>
      <c r="E237" s="40">
        <v>1.4999999999999999E-2</v>
      </c>
      <c r="F237" s="40"/>
      <c r="G237" s="40"/>
      <c r="H237" s="40"/>
      <c r="I237" s="40"/>
      <c r="J237" s="40"/>
      <c r="K237" s="41"/>
      <c r="L237" s="23"/>
      <c r="M237" s="26"/>
    </row>
    <row r="238" spans="1:13" s="21" customFormat="1" ht="20.45" customHeight="1" x14ac:dyDescent="0.25">
      <c r="A238" s="105"/>
      <c r="B238" s="22" t="s">
        <v>128</v>
      </c>
      <c r="C238" s="37"/>
      <c r="D238" s="40">
        <v>0.04</v>
      </c>
      <c r="E238" s="40">
        <v>0.04</v>
      </c>
      <c r="F238" s="40"/>
      <c r="G238" s="40"/>
      <c r="H238" s="40"/>
      <c r="I238" s="40"/>
      <c r="J238" s="40"/>
      <c r="K238" s="41"/>
      <c r="L238" s="23"/>
      <c r="M238" s="26"/>
    </row>
    <row r="239" spans="1:13" s="21" customFormat="1" ht="20.45" customHeight="1" x14ac:dyDescent="0.25">
      <c r="A239" s="105"/>
      <c r="B239" s="22" t="s">
        <v>72</v>
      </c>
      <c r="C239" s="37"/>
      <c r="D239" s="40">
        <v>3.0000000000000001E-3</v>
      </c>
      <c r="E239" s="40">
        <v>3.0000000000000001E-3</v>
      </c>
      <c r="F239" s="40"/>
      <c r="G239" s="40"/>
      <c r="H239" s="40"/>
      <c r="I239" s="40"/>
      <c r="J239" s="40"/>
      <c r="K239" s="41"/>
      <c r="L239" s="23"/>
      <c r="M239" s="26"/>
    </row>
    <row r="240" spans="1:13" s="21" customFormat="1" ht="20.45" customHeight="1" x14ac:dyDescent="0.25">
      <c r="A240" s="105"/>
      <c r="B240" s="22" t="s">
        <v>83</v>
      </c>
      <c r="C240" s="37"/>
      <c r="D240" s="40">
        <v>1E-3</v>
      </c>
      <c r="E240" s="40">
        <v>1E-3</v>
      </c>
      <c r="F240" s="40"/>
      <c r="G240" s="40"/>
      <c r="H240" s="40"/>
      <c r="I240" s="40"/>
      <c r="J240" s="40"/>
      <c r="K240" s="41"/>
      <c r="L240" s="23"/>
      <c r="M240" s="26"/>
    </row>
    <row r="241" spans="1:18" s="31" customFormat="1" ht="37.5" x14ac:dyDescent="0.25">
      <c r="A241" s="105"/>
      <c r="B241" s="34" t="s">
        <v>103</v>
      </c>
      <c r="C241" s="51">
        <v>150</v>
      </c>
      <c r="D241" s="62"/>
      <c r="E241" s="62"/>
      <c r="F241" s="39">
        <v>6</v>
      </c>
      <c r="G241" s="39">
        <v>6</v>
      </c>
      <c r="H241" s="39">
        <v>25</v>
      </c>
      <c r="I241" s="39">
        <v>220</v>
      </c>
      <c r="J241" s="39"/>
      <c r="K241" s="53">
        <v>172</v>
      </c>
      <c r="L241" s="30"/>
      <c r="M241" s="30">
        <v>5.82</v>
      </c>
    </row>
    <row r="242" spans="1:18" s="21" customFormat="1" ht="25.15" customHeight="1" x14ac:dyDescent="0.25">
      <c r="A242" s="105"/>
      <c r="B242" s="22" t="s">
        <v>61</v>
      </c>
      <c r="C242" s="37"/>
      <c r="D242" s="37">
        <v>0.04</v>
      </c>
      <c r="E242" s="37">
        <v>0.04</v>
      </c>
      <c r="F242" s="24"/>
      <c r="G242" s="24"/>
      <c r="H242" s="24"/>
      <c r="I242" s="24"/>
      <c r="J242" s="24"/>
      <c r="K242" s="23"/>
      <c r="L242" s="23"/>
      <c r="M242" s="26"/>
    </row>
    <row r="243" spans="1:18" s="21" customFormat="1" ht="18" customHeight="1" x14ac:dyDescent="0.25">
      <c r="A243" s="105"/>
      <c r="B243" s="38" t="s">
        <v>65</v>
      </c>
      <c r="C243" s="37"/>
      <c r="D243" s="24">
        <v>1E-3</v>
      </c>
      <c r="E243" s="24">
        <v>1E-3</v>
      </c>
      <c r="F243" s="24"/>
      <c r="G243" s="24"/>
      <c r="H243" s="24"/>
      <c r="I243" s="24"/>
      <c r="J243" s="24"/>
      <c r="K243" s="23"/>
      <c r="L243" s="23"/>
      <c r="M243" s="23"/>
    </row>
    <row r="244" spans="1:18" s="21" customFormat="1" ht="21" customHeight="1" x14ac:dyDescent="0.25">
      <c r="A244" s="105"/>
      <c r="B244" s="38" t="s">
        <v>64</v>
      </c>
      <c r="C244" s="50"/>
      <c r="D244" s="44">
        <v>5.0000000000000001E-3</v>
      </c>
      <c r="E244" s="44">
        <v>5.0000000000000001E-3</v>
      </c>
      <c r="F244" s="44"/>
      <c r="G244" s="44"/>
      <c r="H244" s="44"/>
      <c r="I244" s="44"/>
      <c r="J244" s="44"/>
      <c r="K244" s="26"/>
      <c r="L244" s="26"/>
      <c r="M244" s="26"/>
    </row>
    <row r="245" spans="1:18" s="31" customFormat="1" ht="18.75" x14ac:dyDescent="0.25">
      <c r="A245" s="105"/>
      <c r="B245" s="34" t="s">
        <v>154</v>
      </c>
      <c r="C245" s="51">
        <v>200</v>
      </c>
      <c r="D245" s="39"/>
      <c r="E245" s="39"/>
      <c r="F245" s="62">
        <v>0.3</v>
      </c>
      <c r="G245" s="62">
        <v>0.2</v>
      </c>
      <c r="H245" s="53">
        <v>10</v>
      </c>
      <c r="I245" s="53">
        <v>82</v>
      </c>
      <c r="J245" s="39"/>
      <c r="K245" s="53">
        <v>376</v>
      </c>
      <c r="L245" s="30"/>
      <c r="M245" s="30">
        <v>7.2</v>
      </c>
    </row>
    <row r="246" spans="1:18" s="21" customFormat="1" ht="23.45" customHeight="1" x14ac:dyDescent="0.25">
      <c r="A246" s="105"/>
      <c r="B246" s="23" t="s">
        <v>27</v>
      </c>
      <c r="C246" s="37"/>
      <c r="D246" s="24">
        <v>5.0000000000000001E-3</v>
      </c>
      <c r="E246" s="24">
        <v>5.0000000000000001E-3</v>
      </c>
      <c r="F246" s="24"/>
      <c r="G246" s="24"/>
      <c r="H246" s="24"/>
      <c r="I246" s="24"/>
      <c r="J246" s="24"/>
      <c r="K246" s="23"/>
      <c r="L246" s="23"/>
      <c r="M246" s="23"/>
    </row>
    <row r="247" spans="1:18" s="21" customFormat="1" ht="21" customHeight="1" x14ac:dyDescent="0.25">
      <c r="A247" s="105"/>
      <c r="B247" s="22" t="s">
        <v>63</v>
      </c>
      <c r="C247" s="50"/>
      <c r="D247" s="44">
        <v>1.4999999999999999E-2</v>
      </c>
      <c r="E247" s="44">
        <v>1.4999999999999999E-2</v>
      </c>
      <c r="F247" s="44"/>
      <c r="G247" s="44"/>
      <c r="H247" s="44"/>
      <c r="I247" s="44"/>
      <c r="J247" s="44"/>
      <c r="K247" s="26"/>
      <c r="L247" s="26"/>
      <c r="M247" s="26"/>
    </row>
    <row r="248" spans="1:18" s="21" customFormat="1" ht="23.25" customHeight="1" x14ac:dyDescent="0.35">
      <c r="A248" s="105"/>
      <c r="B248" s="117"/>
      <c r="C248" s="123"/>
      <c r="D248" s="123"/>
      <c r="E248" s="123"/>
      <c r="F248" s="123"/>
      <c r="G248" s="123"/>
      <c r="H248" s="123"/>
      <c r="I248" s="123"/>
      <c r="J248" s="123"/>
      <c r="K248" s="123"/>
      <c r="L248" s="123"/>
      <c r="M248" s="124"/>
    </row>
    <row r="249" spans="1:18" s="31" customFormat="1" ht="18.75" x14ac:dyDescent="0.25">
      <c r="A249" s="105"/>
      <c r="B249" s="29" t="s">
        <v>66</v>
      </c>
      <c r="C249" s="51">
        <v>30</v>
      </c>
      <c r="D249" s="39">
        <v>0.04</v>
      </c>
      <c r="E249" s="39">
        <v>0.04</v>
      </c>
      <c r="F249" s="53">
        <v>2</v>
      </c>
      <c r="G249" s="53"/>
      <c r="H249" s="53">
        <v>14</v>
      </c>
      <c r="I249" s="53">
        <v>80</v>
      </c>
      <c r="J249" s="53"/>
      <c r="K249" s="53">
        <v>1</v>
      </c>
      <c r="L249" s="30"/>
      <c r="M249" s="30">
        <v>1.5</v>
      </c>
    </row>
    <row r="250" spans="1:18" s="21" customFormat="1" ht="21" x14ac:dyDescent="0.35">
      <c r="A250" s="105"/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9"/>
    </row>
    <row r="251" spans="1:18" s="21" customFormat="1" ht="28.15" customHeight="1" x14ac:dyDescent="0.3">
      <c r="A251" s="77" t="s">
        <v>89</v>
      </c>
      <c r="B251" s="78"/>
      <c r="C251" s="28"/>
      <c r="D251" s="25"/>
      <c r="E251" s="28"/>
      <c r="F251" s="47">
        <v>18</v>
      </c>
      <c r="G251" s="47">
        <v>20</v>
      </c>
      <c r="H251" s="47">
        <v>73</v>
      </c>
      <c r="I251" s="47">
        <v>724</v>
      </c>
      <c r="J251" s="47"/>
      <c r="K251" s="48"/>
      <c r="L251" s="25"/>
      <c r="M251" s="28">
        <f>M225+M233+M241+M245+M249</f>
        <v>71</v>
      </c>
    </row>
    <row r="252" spans="1:18" s="21" customFormat="1" ht="23.25" x14ac:dyDescent="0.35">
      <c r="A252" s="79" t="s">
        <v>50</v>
      </c>
      <c r="B252" s="80"/>
      <c r="C252" s="27"/>
      <c r="D252" s="27"/>
      <c r="E252" s="27"/>
      <c r="F252" s="47">
        <v>18</v>
      </c>
      <c r="G252" s="47">
        <v>20</v>
      </c>
      <c r="H252" s="47">
        <v>73</v>
      </c>
      <c r="I252" s="47">
        <v>724</v>
      </c>
      <c r="J252" s="47"/>
      <c r="K252" s="56"/>
      <c r="L252" s="27"/>
      <c r="M252" s="27"/>
    </row>
    <row r="253" spans="1:18" s="127" customFormat="1" ht="18" customHeight="1" x14ac:dyDescent="0.25">
      <c r="A253" s="125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</row>
    <row r="254" spans="1:18" s="127" customFormat="1" ht="18" customHeight="1" x14ac:dyDescent="0.25">
      <c r="A254" s="125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</row>
    <row r="255" spans="1:18" s="127" customFormat="1" ht="20.45" customHeight="1" x14ac:dyDescent="0.25">
      <c r="A255" s="125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</row>
    <row r="256" spans="1:18" s="127" customFormat="1" ht="21" customHeight="1" x14ac:dyDescent="0.25">
      <c r="A256" s="125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</row>
    <row r="257" spans="1:13" s="21" customFormat="1" ht="31.9" customHeight="1" x14ac:dyDescent="0.25">
      <c r="A257" s="81" t="s">
        <v>140</v>
      </c>
      <c r="B257" s="83" t="s">
        <v>0</v>
      </c>
      <c r="C257" s="86" t="s">
        <v>51</v>
      </c>
      <c r="D257" s="89" t="s">
        <v>52</v>
      </c>
      <c r="E257" s="89" t="s">
        <v>53</v>
      </c>
      <c r="F257" s="92" t="s">
        <v>57</v>
      </c>
      <c r="G257" s="93"/>
      <c r="H257" s="94"/>
      <c r="I257" s="86" t="s">
        <v>58</v>
      </c>
      <c r="J257" s="95" t="s">
        <v>1</v>
      </c>
      <c r="K257" s="98" t="s">
        <v>60</v>
      </c>
      <c r="L257" s="101" t="s">
        <v>38</v>
      </c>
      <c r="M257" s="98" t="s">
        <v>59</v>
      </c>
    </row>
    <row r="258" spans="1:13" s="21" customFormat="1" ht="15" customHeight="1" x14ac:dyDescent="0.25">
      <c r="A258" s="82"/>
      <c r="B258" s="84"/>
      <c r="C258" s="87"/>
      <c r="D258" s="90"/>
      <c r="E258" s="90"/>
      <c r="F258" s="101" t="s">
        <v>54</v>
      </c>
      <c r="G258" s="89" t="s">
        <v>55</v>
      </c>
      <c r="H258" s="101" t="s">
        <v>56</v>
      </c>
      <c r="I258" s="87"/>
      <c r="J258" s="96"/>
      <c r="K258" s="99"/>
      <c r="L258" s="102"/>
      <c r="M258" s="99"/>
    </row>
    <row r="259" spans="1:13" s="21" customFormat="1" ht="17.45" customHeight="1" x14ac:dyDescent="0.25">
      <c r="A259" s="104"/>
      <c r="B259" s="85"/>
      <c r="C259" s="88"/>
      <c r="D259" s="91"/>
      <c r="E259" s="91"/>
      <c r="F259" s="103"/>
      <c r="G259" s="91"/>
      <c r="H259" s="103"/>
      <c r="I259" s="88"/>
      <c r="J259" s="97"/>
      <c r="K259" s="100"/>
      <c r="L259" s="103"/>
      <c r="M259" s="100"/>
    </row>
    <row r="260" spans="1:13" s="21" customFormat="1" ht="22.15" customHeight="1" x14ac:dyDescent="0.25">
      <c r="A260" s="105"/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8"/>
    </row>
    <row r="261" spans="1:13" s="21" customFormat="1" ht="34.9" customHeight="1" x14ac:dyDescent="0.3">
      <c r="A261" s="105"/>
      <c r="B261" s="36" t="s">
        <v>129</v>
      </c>
      <c r="C261" s="54">
        <v>250</v>
      </c>
      <c r="D261" s="23"/>
      <c r="E261" s="23"/>
      <c r="F261" s="45">
        <v>5</v>
      </c>
      <c r="G261" s="45">
        <v>9</v>
      </c>
      <c r="H261" s="45">
        <v>6</v>
      </c>
      <c r="I261" s="45">
        <v>181</v>
      </c>
      <c r="J261" s="45">
        <v>16</v>
      </c>
      <c r="K261" s="45">
        <v>187</v>
      </c>
      <c r="L261" s="23"/>
      <c r="M261" s="26">
        <v>15.59</v>
      </c>
    </row>
    <row r="262" spans="1:13" s="21" customFormat="1" ht="28.5" customHeight="1" x14ac:dyDescent="0.25">
      <c r="A262" s="105"/>
      <c r="B262" s="22" t="s">
        <v>148</v>
      </c>
      <c r="C262" s="37"/>
      <c r="D262" s="40">
        <v>0.05</v>
      </c>
      <c r="E262" s="40">
        <v>0.05</v>
      </c>
      <c r="F262" s="40"/>
      <c r="G262" s="40"/>
      <c r="H262" s="40"/>
      <c r="I262" s="40"/>
      <c r="J262" s="40"/>
      <c r="K262" s="41"/>
      <c r="L262" s="23"/>
      <c r="M262" s="26"/>
    </row>
    <row r="263" spans="1:13" s="21" customFormat="1" ht="18" customHeight="1" x14ac:dyDescent="0.25">
      <c r="A263" s="105"/>
      <c r="B263" s="22" t="s">
        <v>10</v>
      </c>
      <c r="C263" s="37"/>
      <c r="D263" s="41">
        <v>0.01</v>
      </c>
      <c r="E263" s="41">
        <v>8.9999999999999993E-3</v>
      </c>
      <c r="F263" s="40"/>
      <c r="G263" s="40"/>
      <c r="H263" s="40"/>
      <c r="I263" s="40"/>
      <c r="J263" s="40"/>
      <c r="K263" s="41"/>
      <c r="L263" s="23"/>
      <c r="M263" s="23"/>
    </row>
    <row r="264" spans="1:13" s="21" customFormat="1" ht="20.45" customHeight="1" x14ac:dyDescent="0.25">
      <c r="A264" s="105"/>
      <c r="B264" s="22" t="s">
        <v>149</v>
      </c>
      <c r="C264" s="37"/>
      <c r="D264" s="40">
        <v>1.0999999999999999E-2</v>
      </c>
      <c r="E264" s="40">
        <v>0.01</v>
      </c>
      <c r="F264" s="40"/>
      <c r="G264" s="40"/>
      <c r="H264" s="40"/>
      <c r="I264" s="40"/>
      <c r="J264" s="40"/>
      <c r="K264" s="41"/>
      <c r="L264" s="23"/>
      <c r="M264" s="26"/>
    </row>
    <row r="265" spans="1:13" s="21" customFormat="1" ht="20.45" customHeight="1" x14ac:dyDescent="0.25">
      <c r="A265" s="105"/>
      <c r="B265" s="22" t="s">
        <v>150</v>
      </c>
      <c r="C265" s="37"/>
      <c r="D265" s="40">
        <v>0.05</v>
      </c>
      <c r="E265" s="40">
        <v>4.4999999999999998E-2</v>
      </c>
      <c r="F265" s="40"/>
      <c r="G265" s="40"/>
      <c r="H265" s="40"/>
      <c r="I265" s="40"/>
      <c r="J265" s="40"/>
      <c r="K265" s="41"/>
      <c r="L265" s="23"/>
      <c r="M265" s="26"/>
    </row>
    <row r="266" spans="1:13" s="31" customFormat="1" ht="20.25" customHeight="1" x14ac:dyDescent="0.25">
      <c r="A266" s="105"/>
      <c r="B266" s="38" t="s">
        <v>64</v>
      </c>
      <c r="C266" s="51"/>
      <c r="D266" s="43">
        <v>6.7799999999999996E-3</v>
      </c>
      <c r="E266" s="43">
        <v>6.7799999999999996E-3</v>
      </c>
      <c r="F266" s="43"/>
      <c r="G266" s="43"/>
      <c r="H266" s="43"/>
      <c r="I266" s="43"/>
      <c r="J266" s="43"/>
      <c r="K266" s="42"/>
      <c r="L266" s="30"/>
      <c r="M266" s="30"/>
    </row>
    <row r="267" spans="1:13" s="31" customFormat="1" ht="20.25" customHeight="1" x14ac:dyDescent="0.25">
      <c r="A267" s="105"/>
      <c r="B267" s="38" t="s">
        <v>151</v>
      </c>
      <c r="C267" s="51"/>
      <c r="D267" s="43">
        <v>2E-3</v>
      </c>
      <c r="E267" s="43">
        <v>2E-3</v>
      </c>
      <c r="F267" s="43"/>
      <c r="G267" s="43"/>
      <c r="H267" s="43"/>
      <c r="I267" s="43"/>
      <c r="J267" s="43"/>
      <c r="K267" s="42"/>
      <c r="L267" s="30"/>
      <c r="M267" s="30"/>
    </row>
    <row r="268" spans="1:13" s="31" customFormat="1" ht="20.25" customHeight="1" x14ac:dyDescent="0.25">
      <c r="A268" s="105"/>
      <c r="B268" s="38" t="s">
        <v>152</v>
      </c>
      <c r="C268" s="51"/>
      <c r="D268" s="43">
        <v>1.375E-2</v>
      </c>
      <c r="E268" s="43">
        <v>1.375E-2</v>
      </c>
      <c r="F268" s="43"/>
      <c r="G268" s="43"/>
      <c r="H268" s="43"/>
      <c r="I268" s="43"/>
      <c r="J268" s="43"/>
      <c r="K268" s="42"/>
      <c r="L268" s="30"/>
      <c r="M268" s="30"/>
    </row>
    <row r="269" spans="1:13" s="31" customFormat="1" ht="20.25" customHeight="1" x14ac:dyDescent="0.25">
      <c r="A269" s="105"/>
      <c r="B269" s="38" t="s">
        <v>65</v>
      </c>
      <c r="C269" s="51"/>
      <c r="D269" s="43">
        <v>1E-3</v>
      </c>
      <c r="E269" s="43">
        <v>1E-3</v>
      </c>
      <c r="F269" s="43"/>
      <c r="G269" s="43"/>
      <c r="H269" s="43"/>
      <c r="I269" s="43"/>
      <c r="J269" s="43"/>
      <c r="K269" s="42"/>
      <c r="L269" s="30"/>
      <c r="M269" s="30"/>
    </row>
    <row r="270" spans="1:13" s="21" customFormat="1" ht="34.9" customHeight="1" x14ac:dyDescent="0.3">
      <c r="A270" s="105"/>
      <c r="B270" s="36" t="s">
        <v>84</v>
      </c>
      <c r="C270" s="54">
        <v>200</v>
      </c>
      <c r="D270" s="23"/>
      <c r="E270" s="23"/>
      <c r="F270" s="45">
        <v>16</v>
      </c>
      <c r="G270" s="45">
        <v>24</v>
      </c>
      <c r="H270" s="45">
        <v>34</v>
      </c>
      <c r="I270" s="45">
        <v>238</v>
      </c>
      <c r="J270" s="45">
        <v>4</v>
      </c>
      <c r="K270" s="45">
        <v>304</v>
      </c>
      <c r="L270" s="23"/>
      <c r="M270" s="26">
        <v>45.33</v>
      </c>
    </row>
    <row r="271" spans="1:13" s="21" customFormat="1" ht="28.5" customHeight="1" x14ac:dyDescent="0.25">
      <c r="A271" s="105"/>
      <c r="B271" s="22" t="s">
        <v>79</v>
      </c>
      <c r="C271" s="37"/>
      <c r="D271" s="40">
        <v>0.05</v>
      </c>
      <c r="E271" s="40">
        <v>0.05</v>
      </c>
      <c r="F271" s="40"/>
      <c r="G271" s="40"/>
      <c r="H271" s="40"/>
      <c r="I271" s="40"/>
      <c r="J271" s="40"/>
      <c r="K271" s="41"/>
      <c r="L271" s="23"/>
      <c r="M271" s="26"/>
    </row>
    <row r="272" spans="1:13" s="21" customFormat="1" ht="18" customHeight="1" x14ac:dyDescent="0.25">
      <c r="A272" s="105"/>
      <c r="B272" s="22" t="s">
        <v>86</v>
      </c>
      <c r="C272" s="37"/>
      <c r="D272" s="41">
        <v>0.11</v>
      </c>
      <c r="E272" s="41">
        <v>0.1</v>
      </c>
      <c r="F272" s="40"/>
      <c r="G272" s="40"/>
      <c r="H272" s="40"/>
      <c r="I272" s="40"/>
      <c r="J272" s="40"/>
      <c r="K272" s="41"/>
      <c r="L272" s="23"/>
      <c r="M272" s="23"/>
    </row>
    <row r="273" spans="1:18" s="21" customFormat="1" ht="20.45" customHeight="1" x14ac:dyDescent="0.25">
      <c r="A273" s="105"/>
      <c r="B273" s="22" t="s">
        <v>10</v>
      </c>
      <c r="C273" s="37"/>
      <c r="D273" s="40">
        <v>0.02</v>
      </c>
      <c r="E273" s="40">
        <v>1.4999999999999999E-2</v>
      </c>
      <c r="F273" s="40"/>
      <c r="G273" s="40"/>
      <c r="H273" s="40"/>
      <c r="I273" s="40"/>
      <c r="J273" s="40"/>
      <c r="K273" s="41"/>
      <c r="L273" s="23"/>
      <c r="M273" s="26"/>
    </row>
    <row r="274" spans="1:18" s="21" customFormat="1" ht="20.45" customHeight="1" x14ac:dyDescent="0.25">
      <c r="A274" s="105"/>
      <c r="B274" s="22" t="s">
        <v>9</v>
      </c>
      <c r="C274" s="37"/>
      <c r="D274" s="40">
        <v>0.02</v>
      </c>
      <c r="E274" s="40">
        <v>1.4999999999999999E-2</v>
      </c>
      <c r="F274" s="40"/>
      <c r="G274" s="40"/>
      <c r="H274" s="40"/>
      <c r="I274" s="40"/>
      <c r="J274" s="40"/>
      <c r="K274" s="41"/>
      <c r="L274" s="23"/>
      <c r="M274" s="26"/>
    </row>
    <row r="275" spans="1:18" s="31" customFormat="1" ht="20.25" customHeight="1" x14ac:dyDescent="0.25">
      <c r="A275" s="105"/>
      <c r="B275" s="38" t="s">
        <v>64</v>
      </c>
      <c r="C275" s="51"/>
      <c r="D275" s="43">
        <v>7.0000000000000001E-3</v>
      </c>
      <c r="E275" s="43">
        <v>7.0000000000000001E-3</v>
      </c>
      <c r="F275" s="43"/>
      <c r="G275" s="43"/>
      <c r="H275" s="43"/>
      <c r="I275" s="43"/>
      <c r="J275" s="43"/>
      <c r="K275" s="42"/>
      <c r="L275" s="30"/>
      <c r="M275" s="30"/>
    </row>
    <row r="276" spans="1:18" s="31" customFormat="1" ht="20.25" customHeight="1" x14ac:dyDescent="0.25">
      <c r="A276" s="105"/>
      <c r="B276" s="38" t="s">
        <v>72</v>
      </c>
      <c r="C276" s="51"/>
      <c r="D276" s="43">
        <v>5.0000000000000001E-3</v>
      </c>
      <c r="E276" s="43">
        <v>5.0000000000000001E-3</v>
      </c>
      <c r="F276" s="43"/>
      <c r="G276" s="43"/>
      <c r="H276" s="43"/>
      <c r="I276" s="43"/>
      <c r="J276" s="43"/>
      <c r="K276" s="42"/>
      <c r="L276" s="30"/>
      <c r="M276" s="30"/>
    </row>
    <row r="277" spans="1:18" s="31" customFormat="1" ht="20.25" customHeight="1" x14ac:dyDescent="0.25">
      <c r="A277" s="105"/>
      <c r="B277" s="38" t="s">
        <v>65</v>
      </c>
      <c r="C277" s="51"/>
      <c r="D277" s="43">
        <v>1E-3</v>
      </c>
      <c r="E277" s="43">
        <v>1E-3</v>
      </c>
      <c r="F277" s="43"/>
      <c r="G277" s="43"/>
      <c r="H277" s="43"/>
      <c r="I277" s="43"/>
      <c r="J277" s="43"/>
      <c r="K277" s="42"/>
      <c r="L277" s="30"/>
      <c r="M277" s="30"/>
    </row>
    <row r="278" spans="1:18" s="21" customFormat="1" ht="18.75" x14ac:dyDescent="0.25">
      <c r="A278" s="105"/>
      <c r="B278" s="34"/>
      <c r="C278" s="48"/>
      <c r="D278" s="28"/>
      <c r="E278" s="28"/>
      <c r="F278" s="49"/>
      <c r="G278" s="49"/>
      <c r="H278" s="49"/>
      <c r="I278" s="49"/>
      <c r="J278" s="49"/>
      <c r="K278" s="49"/>
      <c r="L278" s="25"/>
      <c r="M278" s="25"/>
    </row>
    <row r="279" spans="1:18" s="21" customFormat="1" ht="18.75" x14ac:dyDescent="0.25">
      <c r="A279" s="105"/>
      <c r="B279" s="29" t="s">
        <v>153</v>
      </c>
      <c r="C279" s="48">
        <v>200</v>
      </c>
      <c r="D279" s="28"/>
      <c r="E279" s="28"/>
      <c r="F279" s="49"/>
      <c r="G279" s="49"/>
      <c r="H279" s="49">
        <v>10</v>
      </c>
      <c r="I279" s="49">
        <v>43</v>
      </c>
      <c r="J279" s="49">
        <v>3</v>
      </c>
      <c r="K279" s="49">
        <v>391</v>
      </c>
      <c r="L279" s="25"/>
      <c r="M279" s="25">
        <v>8.08</v>
      </c>
    </row>
    <row r="280" spans="1:18" s="21" customFormat="1" ht="25.15" customHeight="1" x14ac:dyDescent="0.25">
      <c r="A280" s="105"/>
      <c r="B280" s="22" t="s">
        <v>75</v>
      </c>
      <c r="C280" s="37"/>
      <c r="D280" s="46">
        <v>5.9999999999999995E-4</v>
      </c>
      <c r="E280" s="46">
        <v>5.9999999999999995E-4</v>
      </c>
      <c r="F280" s="24"/>
      <c r="G280" s="24"/>
      <c r="H280" s="24"/>
      <c r="I280" s="24"/>
      <c r="J280" s="24"/>
      <c r="K280" s="23"/>
      <c r="L280" s="23"/>
      <c r="M280" s="26"/>
    </row>
    <row r="281" spans="1:18" s="21" customFormat="1" ht="21" customHeight="1" x14ac:dyDescent="0.25">
      <c r="A281" s="105"/>
      <c r="B281" s="22" t="s">
        <v>63</v>
      </c>
      <c r="C281" s="50"/>
      <c r="D281" s="44">
        <v>1.0999999999999999E-2</v>
      </c>
      <c r="E281" s="44">
        <v>1.0999999999999999E-2</v>
      </c>
      <c r="F281" s="44"/>
      <c r="G281" s="44"/>
      <c r="H281" s="44"/>
      <c r="I281" s="44"/>
      <c r="J281" s="44"/>
      <c r="K281" s="26"/>
      <c r="L281" s="26"/>
      <c r="M281" s="26"/>
    </row>
    <row r="282" spans="1:18" s="20" customFormat="1" ht="21" x14ac:dyDescent="0.35">
      <c r="A282" s="105"/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1"/>
    </row>
    <row r="283" spans="1:18" s="31" customFormat="1" ht="18.75" x14ac:dyDescent="0.25">
      <c r="A283" s="105"/>
      <c r="B283" s="29"/>
      <c r="C283" s="51"/>
      <c r="D283" s="62"/>
      <c r="E283" s="62"/>
      <c r="F283" s="39"/>
      <c r="G283" s="39"/>
      <c r="H283" s="39"/>
      <c r="I283" s="39"/>
      <c r="J283" s="39"/>
      <c r="K283" s="53"/>
      <c r="L283" s="30"/>
      <c r="M283" s="30"/>
    </row>
    <row r="284" spans="1:18" s="31" customFormat="1" ht="18.75" x14ac:dyDescent="0.25">
      <c r="A284" s="105"/>
      <c r="B284" s="29" t="s">
        <v>66</v>
      </c>
      <c r="C284" s="51">
        <v>40</v>
      </c>
      <c r="D284" s="39">
        <v>0.04</v>
      </c>
      <c r="E284" s="39">
        <v>0.04</v>
      </c>
      <c r="F284" s="53">
        <v>2</v>
      </c>
      <c r="G284" s="53"/>
      <c r="H284" s="53">
        <v>14</v>
      </c>
      <c r="I284" s="53">
        <v>80</v>
      </c>
      <c r="J284" s="53"/>
      <c r="K284" s="53">
        <v>1</v>
      </c>
      <c r="L284" s="30"/>
      <c r="M284" s="30">
        <v>2</v>
      </c>
    </row>
    <row r="285" spans="1:18" s="21" customFormat="1" ht="21" x14ac:dyDescent="0.35">
      <c r="A285" s="105"/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9"/>
    </row>
    <row r="286" spans="1:18" s="21" customFormat="1" ht="18.75" x14ac:dyDescent="0.3">
      <c r="A286" s="77" t="s">
        <v>89</v>
      </c>
      <c r="B286" s="78"/>
      <c r="C286" s="28"/>
      <c r="D286" s="25"/>
      <c r="E286" s="28"/>
      <c r="F286" s="47">
        <v>24</v>
      </c>
      <c r="G286" s="47">
        <v>33</v>
      </c>
      <c r="H286" s="47">
        <v>71</v>
      </c>
      <c r="I286" s="47">
        <v>594</v>
      </c>
      <c r="J286" s="47"/>
      <c r="K286" s="48"/>
      <c r="L286" s="25"/>
      <c r="M286" s="28">
        <f>M261+M270+M279+M284</f>
        <v>71</v>
      </c>
    </row>
    <row r="287" spans="1:18" s="21" customFormat="1" ht="23.25" x14ac:dyDescent="0.35">
      <c r="A287" s="79" t="s">
        <v>50</v>
      </c>
      <c r="B287" s="80"/>
      <c r="C287" s="27"/>
      <c r="D287" s="27"/>
      <c r="E287" s="27"/>
      <c r="F287" s="47">
        <v>24</v>
      </c>
      <c r="G287" s="47">
        <v>33</v>
      </c>
      <c r="H287" s="47">
        <v>71</v>
      </c>
      <c r="I287" s="47">
        <v>594</v>
      </c>
      <c r="J287" s="47"/>
      <c r="K287" s="56"/>
      <c r="L287" s="27"/>
      <c r="M287" s="27"/>
    </row>
    <row r="288" spans="1:18" s="81" customFormat="1" ht="18.75" customHeight="1" x14ac:dyDescent="0.25">
      <c r="A288" s="120"/>
      <c r="B288" s="121"/>
      <c r="C288" s="121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</row>
    <row r="289" spans="1:18" s="81" customFormat="1" ht="15" customHeight="1" x14ac:dyDescent="0.25">
      <c r="A289" s="120"/>
      <c r="B289" s="121"/>
      <c r="C289" s="121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</row>
    <row r="290" spans="1:18" s="81" customFormat="1" ht="17.45" customHeight="1" x14ac:dyDescent="0.25">
      <c r="A290" s="120"/>
      <c r="B290" s="121"/>
      <c r="C290" s="121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</row>
    <row r="291" spans="1:18" s="81" customFormat="1" ht="20.25" customHeight="1" x14ac:dyDescent="0.25">
      <c r="A291" s="120"/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</row>
    <row r="292" spans="1:18" s="21" customFormat="1" ht="31.9" customHeight="1" x14ac:dyDescent="0.25">
      <c r="A292" s="81" t="s">
        <v>144</v>
      </c>
      <c r="B292" s="83" t="s">
        <v>0</v>
      </c>
      <c r="C292" s="86" t="s">
        <v>51</v>
      </c>
      <c r="D292" s="89" t="s">
        <v>52</v>
      </c>
      <c r="E292" s="89" t="s">
        <v>53</v>
      </c>
      <c r="F292" s="92" t="s">
        <v>57</v>
      </c>
      <c r="G292" s="93"/>
      <c r="H292" s="94"/>
      <c r="I292" s="86" t="s">
        <v>58</v>
      </c>
      <c r="J292" s="95" t="s">
        <v>1</v>
      </c>
      <c r="K292" s="98" t="s">
        <v>60</v>
      </c>
      <c r="L292" s="101" t="s">
        <v>38</v>
      </c>
      <c r="M292" s="98" t="s">
        <v>59</v>
      </c>
    </row>
    <row r="293" spans="1:18" s="21" customFormat="1" ht="15" customHeight="1" x14ac:dyDescent="0.25">
      <c r="A293" s="82"/>
      <c r="B293" s="84"/>
      <c r="C293" s="87"/>
      <c r="D293" s="90"/>
      <c r="E293" s="90"/>
      <c r="F293" s="101" t="s">
        <v>54</v>
      </c>
      <c r="G293" s="89" t="s">
        <v>55</v>
      </c>
      <c r="H293" s="101" t="s">
        <v>56</v>
      </c>
      <c r="I293" s="87"/>
      <c r="J293" s="96"/>
      <c r="K293" s="99"/>
      <c r="L293" s="102"/>
      <c r="M293" s="99"/>
    </row>
    <row r="294" spans="1:18" s="21" customFormat="1" ht="17.45" customHeight="1" x14ac:dyDescent="0.25">
      <c r="A294" s="104" t="s">
        <v>147</v>
      </c>
      <c r="B294" s="85"/>
      <c r="C294" s="88"/>
      <c r="D294" s="91"/>
      <c r="E294" s="91"/>
      <c r="F294" s="103"/>
      <c r="G294" s="91"/>
      <c r="H294" s="103"/>
      <c r="I294" s="88"/>
      <c r="J294" s="97"/>
      <c r="K294" s="100"/>
      <c r="L294" s="103"/>
      <c r="M294" s="100"/>
    </row>
    <row r="295" spans="1:18" s="21" customFormat="1" ht="22.15" customHeight="1" x14ac:dyDescent="0.25">
      <c r="A295" s="105"/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8"/>
    </row>
    <row r="296" spans="1:18" s="21" customFormat="1" ht="34.9" customHeight="1" x14ac:dyDescent="0.25">
      <c r="A296" s="105"/>
      <c r="B296" s="34" t="s">
        <v>68</v>
      </c>
      <c r="C296" s="48">
        <v>150</v>
      </c>
      <c r="D296" s="28"/>
      <c r="E296" s="28"/>
      <c r="F296" s="49">
        <v>8</v>
      </c>
      <c r="G296" s="49">
        <v>8</v>
      </c>
      <c r="H296" s="49">
        <v>34</v>
      </c>
      <c r="I296" s="49">
        <v>166</v>
      </c>
      <c r="J296" s="49"/>
      <c r="K296" s="49">
        <v>168</v>
      </c>
      <c r="L296" s="25"/>
      <c r="M296" s="25">
        <v>17.52</v>
      </c>
    </row>
    <row r="297" spans="1:18" s="21" customFormat="1" ht="25.15" customHeight="1" x14ac:dyDescent="0.25">
      <c r="A297" s="105"/>
      <c r="B297" s="22" t="s">
        <v>74</v>
      </c>
      <c r="C297" s="37"/>
      <c r="D297" s="24">
        <v>7.0000000000000007E-2</v>
      </c>
      <c r="E297" s="24">
        <v>7.0000000000000007E-2</v>
      </c>
      <c r="F297" s="24"/>
      <c r="G297" s="24"/>
      <c r="H297" s="24"/>
      <c r="I297" s="24"/>
      <c r="J297" s="24"/>
      <c r="K297" s="23"/>
      <c r="L297" s="23"/>
      <c r="M297" s="26"/>
    </row>
    <row r="298" spans="1:18" s="21" customFormat="1" ht="18" customHeight="1" x14ac:dyDescent="0.25">
      <c r="A298" s="105"/>
      <c r="B298" s="38" t="s">
        <v>65</v>
      </c>
      <c r="C298" s="37"/>
      <c r="D298" s="24">
        <v>1E-3</v>
      </c>
      <c r="E298" s="24">
        <v>1E-3</v>
      </c>
      <c r="F298" s="24"/>
      <c r="G298" s="24"/>
      <c r="H298" s="24"/>
      <c r="I298" s="24"/>
      <c r="J298" s="24"/>
      <c r="K298" s="23"/>
      <c r="L298" s="23"/>
      <c r="M298" s="23"/>
    </row>
    <row r="299" spans="1:18" s="21" customFormat="1" ht="21" customHeight="1" x14ac:dyDescent="0.25">
      <c r="A299" s="105"/>
      <c r="B299" s="38" t="s">
        <v>64</v>
      </c>
      <c r="C299" s="50"/>
      <c r="D299" s="44">
        <v>1.4999999999999999E-2</v>
      </c>
      <c r="E299" s="44">
        <v>1.4999999999999999E-2</v>
      </c>
      <c r="F299" s="44"/>
      <c r="G299" s="44"/>
      <c r="H299" s="44"/>
      <c r="I299" s="44"/>
      <c r="J299" s="44"/>
      <c r="K299" s="26"/>
      <c r="L299" s="26"/>
      <c r="M299" s="26"/>
    </row>
    <row r="300" spans="1:18" s="21" customFormat="1" ht="21" customHeight="1" x14ac:dyDescent="0.25">
      <c r="A300" s="105"/>
      <c r="B300" s="29" t="s">
        <v>145</v>
      </c>
      <c r="C300" s="48">
        <v>150</v>
      </c>
      <c r="D300" s="28"/>
      <c r="E300" s="28"/>
      <c r="F300" s="49">
        <v>6</v>
      </c>
      <c r="G300" s="49">
        <v>6</v>
      </c>
      <c r="H300" s="49">
        <v>5</v>
      </c>
      <c r="I300" s="49">
        <v>158</v>
      </c>
      <c r="J300" s="49">
        <v>2</v>
      </c>
      <c r="K300" s="49">
        <v>7061</v>
      </c>
      <c r="L300" s="25"/>
      <c r="M300" s="25">
        <v>45.53</v>
      </c>
    </row>
    <row r="301" spans="1:18" s="21" customFormat="1" ht="21" customHeight="1" x14ac:dyDescent="0.25">
      <c r="A301" s="105"/>
      <c r="B301" s="22" t="s">
        <v>77</v>
      </c>
      <c r="C301" s="37"/>
      <c r="D301" s="40">
        <v>7.1999999999999995E-2</v>
      </c>
      <c r="E301" s="40">
        <v>6.8000000000000005E-2</v>
      </c>
      <c r="F301" s="40"/>
      <c r="G301" s="40"/>
      <c r="H301" s="40"/>
      <c r="I301" s="40"/>
      <c r="J301" s="40"/>
      <c r="K301" s="41"/>
      <c r="L301" s="23"/>
      <c r="M301" s="26"/>
    </row>
    <row r="302" spans="1:18" s="21" customFormat="1" ht="21" customHeight="1" x14ac:dyDescent="0.25">
      <c r="A302" s="105"/>
      <c r="B302" s="38" t="s">
        <v>65</v>
      </c>
      <c r="C302" s="37"/>
      <c r="D302" s="40">
        <v>1E-3</v>
      </c>
      <c r="E302" s="40">
        <v>1E-3</v>
      </c>
      <c r="F302" s="40"/>
      <c r="G302" s="40"/>
      <c r="H302" s="40"/>
      <c r="I302" s="40"/>
      <c r="J302" s="40"/>
      <c r="K302" s="41"/>
      <c r="L302" s="23"/>
      <c r="M302" s="23"/>
    </row>
    <row r="303" spans="1:18" s="21" customFormat="1" ht="21" customHeight="1" x14ac:dyDescent="0.25">
      <c r="A303" s="105"/>
      <c r="B303" s="22" t="s">
        <v>62</v>
      </c>
      <c r="C303" s="37"/>
      <c r="D303" s="40">
        <v>0.02</v>
      </c>
      <c r="E303" s="40">
        <v>0.02</v>
      </c>
      <c r="F303" s="40"/>
      <c r="G303" s="40"/>
      <c r="H303" s="40"/>
      <c r="I303" s="40"/>
      <c r="J303" s="40"/>
      <c r="K303" s="41"/>
      <c r="L303" s="23"/>
      <c r="M303" s="26"/>
    </row>
    <row r="304" spans="1:18" s="21" customFormat="1" ht="34.9" customHeight="1" x14ac:dyDescent="0.25">
      <c r="A304" s="105"/>
      <c r="B304" s="38" t="s">
        <v>80</v>
      </c>
      <c r="C304" s="51"/>
      <c r="D304" s="43">
        <v>2.5850000000000001E-2</v>
      </c>
      <c r="E304" s="43">
        <v>2.5850000000000001E-2</v>
      </c>
      <c r="F304" s="43"/>
      <c r="G304" s="43"/>
      <c r="H304" s="43"/>
      <c r="I304" s="43"/>
      <c r="J304" s="43"/>
      <c r="K304" s="42"/>
      <c r="L304" s="30"/>
      <c r="M304" s="30"/>
    </row>
    <row r="305" spans="1:18" s="21" customFormat="1" ht="25.15" customHeight="1" x14ac:dyDescent="0.25">
      <c r="A305" s="105"/>
      <c r="B305" s="38" t="s">
        <v>81</v>
      </c>
      <c r="C305" s="51"/>
      <c r="D305" s="43" t="s">
        <v>82</v>
      </c>
      <c r="E305" s="43">
        <v>1.2E-2</v>
      </c>
      <c r="F305" s="43"/>
      <c r="G305" s="43"/>
      <c r="H305" s="43"/>
      <c r="I305" s="43"/>
      <c r="J305" s="43"/>
      <c r="K305" s="42"/>
      <c r="L305" s="30"/>
      <c r="M305" s="30"/>
    </row>
    <row r="306" spans="1:18" s="21" customFormat="1" ht="18" customHeight="1" x14ac:dyDescent="0.25">
      <c r="A306" s="105"/>
      <c r="B306" s="38" t="s">
        <v>72</v>
      </c>
      <c r="C306" s="51"/>
      <c r="D306" s="43">
        <v>1E-3</v>
      </c>
      <c r="E306" s="43">
        <v>1E-3</v>
      </c>
      <c r="F306" s="43"/>
      <c r="G306" s="43"/>
      <c r="H306" s="43"/>
      <c r="I306" s="43"/>
      <c r="J306" s="43"/>
      <c r="K306" s="42"/>
      <c r="L306" s="30"/>
      <c r="M306" s="30"/>
    </row>
    <row r="307" spans="1:18" s="21" customFormat="1" ht="21" customHeight="1" x14ac:dyDescent="0.25">
      <c r="A307" s="105"/>
      <c r="B307" s="38" t="s">
        <v>83</v>
      </c>
      <c r="C307" s="51"/>
      <c r="D307" s="43">
        <v>1E-3</v>
      </c>
      <c r="E307" s="43">
        <v>1E-3</v>
      </c>
      <c r="F307" s="43"/>
      <c r="G307" s="43"/>
      <c r="H307" s="43"/>
      <c r="I307" s="43"/>
      <c r="J307" s="43"/>
      <c r="K307" s="42"/>
      <c r="L307" s="30"/>
      <c r="M307" s="30"/>
    </row>
    <row r="308" spans="1:18" s="21" customFormat="1" ht="36" customHeight="1" x14ac:dyDescent="0.25">
      <c r="A308" s="105"/>
      <c r="B308" s="34" t="s">
        <v>69</v>
      </c>
      <c r="C308" s="51">
        <v>200</v>
      </c>
      <c r="D308" s="39"/>
      <c r="E308" s="39"/>
      <c r="F308" s="62">
        <v>0.4</v>
      </c>
      <c r="G308" s="62">
        <v>0.3</v>
      </c>
      <c r="H308" s="53">
        <v>10</v>
      </c>
      <c r="I308" s="53">
        <v>82</v>
      </c>
      <c r="J308" s="39"/>
      <c r="K308" s="53">
        <v>376</v>
      </c>
      <c r="L308" s="30"/>
      <c r="M308" s="30">
        <v>6.45</v>
      </c>
    </row>
    <row r="309" spans="1:18" s="21" customFormat="1" ht="21" customHeight="1" x14ac:dyDescent="0.25">
      <c r="A309" s="105"/>
      <c r="B309" s="23" t="s">
        <v>23</v>
      </c>
      <c r="C309" s="37"/>
      <c r="D309" s="24">
        <v>1.4999999999999999E-2</v>
      </c>
      <c r="E309" s="24">
        <v>1.4999999999999999E-2</v>
      </c>
      <c r="F309" s="24"/>
      <c r="G309" s="24"/>
      <c r="H309" s="24"/>
      <c r="I309" s="24"/>
      <c r="J309" s="24"/>
      <c r="K309" s="23"/>
      <c r="L309" s="23"/>
      <c r="M309" s="23"/>
    </row>
    <row r="310" spans="1:18" s="21" customFormat="1" ht="34.9" customHeight="1" x14ac:dyDescent="0.25">
      <c r="A310" s="105"/>
      <c r="B310" s="22" t="s">
        <v>63</v>
      </c>
      <c r="C310" s="50"/>
      <c r="D310" s="44">
        <v>1.4999999999999999E-2</v>
      </c>
      <c r="E310" s="44">
        <v>1.4999999999999999E-2</v>
      </c>
      <c r="F310" s="44"/>
      <c r="G310" s="44"/>
      <c r="H310" s="44"/>
      <c r="I310" s="44"/>
      <c r="J310" s="44"/>
      <c r="K310" s="26"/>
      <c r="L310" s="26"/>
      <c r="M310" s="26"/>
    </row>
    <row r="311" spans="1:18" s="21" customFormat="1" ht="25.15" customHeight="1" x14ac:dyDescent="0.3">
      <c r="A311" s="105"/>
      <c r="B311" s="112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6"/>
    </row>
    <row r="312" spans="1:18" s="21" customFormat="1" ht="18" customHeight="1" x14ac:dyDescent="0.3">
      <c r="A312" s="105"/>
      <c r="B312" s="112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4"/>
    </row>
    <row r="313" spans="1:18" s="21" customFormat="1" ht="21" customHeight="1" x14ac:dyDescent="0.25">
      <c r="A313" s="105"/>
      <c r="B313" s="29" t="s">
        <v>66</v>
      </c>
      <c r="C313" s="55">
        <v>30</v>
      </c>
      <c r="D313" s="32">
        <v>0.03</v>
      </c>
      <c r="E313" s="32">
        <v>0.03</v>
      </c>
      <c r="F313" s="52">
        <v>2</v>
      </c>
      <c r="G313" s="52"/>
      <c r="H313" s="32">
        <v>14</v>
      </c>
      <c r="I313" s="52">
        <v>80</v>
      </c>
      <c r="J313" s="52"/>
      <c r="K313" s="52">
        <v>1</v>
      </c>
      <c r="L313" s="32"/>
      <c r="M313" s="30">
        <v>1.5</v>
      </c>
    </row>
    <row r="314" spans="1:18" s="21" customFormat="1" ht="21" customHeight="1" x14ac:dyDescent="0.35">
      <c r="A314" s="105"/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9"/>
    </row>
    <row r="315" spans="1:18" s="21" customFormat="1" ht="21" customHeight="1" x14ac:dyDescent="0.25">
      <c r="A315" s="122"/>
      <c r="B315" s="34"/>
      <c r="C315" s="51"/>
      <c r="D315" s="53"/>
      <c r="E315" s="53"/>
      <c r="F315" s="53"/>
      <c r="G315" s="53"/>
      <c r="H315" s="53"/>
      <c r="I315" s="53"/>
      <c r="J315" s="53"/>
      <c r="K315" s="53"/>
      <c r="L315" s="30"/>
      <c r="M315" s="33"/>
    </row>
    <row r="316" spans="1:18" s="31" customFormat="1" ht="18.75" x14ac:dyDescent="0.3">
      <c r="A316" s="77" t="s">
        <v>146</v>
      </c>
      <c r="B316" s="78"/>
      <c r="C316" s="28"/>
      <c r="D316" s="25"/>
      <c r="E316" s="28"/>
      <c r="F316" s="47">
        <v>18</v>
      </c>
      <c r="G316" s="47">
        <v>14</v>
      </c>
      <c r="H316" s="47">
        <v>68</v>
      </c>
      <c r="I316" s="47">
        <v>526</v>
      </c>
      <c r="J316" s="47">
        <v>17</v>
      </c>
      <c r="K316" s="48"/>
      <c r="L316" s="25"/>
      <c r="M316" s="28">
        <f>M296+M300+M308+M313</f>
        <v>71</v>
      </c>
    </row>
    <row r="317" spans="1:18" s="31" customFormat="1" ht="16.149999999999999" customHeight="1" x14ac:dyDescent="0.35">
      <c r="A317" s="79" t="s">
        <v>50</v>
      </c>
      <c r="B317" s="80"/>
      <c r="C317" s="27"/>
      <c r="D317" s="27"/>
      <c r="E317" s="27"/>
      <c r="F317" s="47">
        <v>18</v>
      </c>
      <c r="G317" s="47">
        <v>14</v>
      </c>
      <c r="H317" s="47">
        <v>68</v>
      </c>
      <c r="I317" s="47">
        <v>526</v>
      </c>
      <c r="J317" s="47">
        <v>17</v>
      </c>
      <c r="K317" s="56"/>
      <c r="L317" s="27"/>
      <c r="M317" s="27"/>
    </row>
    <row r="318" spans="1:18" s="75" customFormat="1" ht="16.149999999999999" customHeight="1" x14ac:dyDescent="0.25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</row>
    <row r="319" spans="1:18" s="75" customFormat="1" ht="16.149999999999999" customHeight="1" x14ac:dyDescent="0.25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</row>
    <row r="320" spans="1:18" s="75" customFormat="1" ht="18" customHeight="1" x14ac:dyDescent="0.25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</row>
    <row r="321" spans="1:18" s="75" customFormat="1" ht="18" customHeight="1" x14ac:dyDescent="0.25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</row>
    <row r="322" spans="1:18" s="21" customFormat="1" ht="31.9" customHeight="1" x14ac:dyDescent="0.25">
      <c r="A322" s="81" t="s">
        <v>141</v>
      </c>
      <c r="B322" s="83" t="s">
        <v>0</v>
      </c>
      <c r="C322" s="86" t="s">
        <v>51</v>
      </c>
      <c r="D322" s="89" t="s">
        <v>52</v>
      </c>
      <c r="E322" s="89" t="s">
        <v>53</v>
      </c>
      <c r="F322" s="92" t="s">
        <v>57</v>
      </c>
      <c r="G322" s="93"/>
      <c r="H322" s="94"/>
      <c r="I322" s="86" t="s">
        <v>58</v>
      </c>
      <c r="J322" s="95" t="s">
        <v>1</v>
      </c>
      <c r="K322" s="98" t="s">
        <v>60</v>
      </c>
      <c r="L322" s="101" t="s">
        <v>38</v>
      </c>
      <c r="M322" s="98" t="s">
        <v>59</v>
      </c>
    </row>
    <row r="323" spans="1:18" s="21" customFormat="1" ht="15" customHeight="1" x14ac:dyDescent="0.25">
      <c r="A323" s="82"/>
      <c r="B323" s="84"/>
      <c r="C323" s="87"/>
      <c r="D323" s="90"/>
      <c r="E323" s="90"/>
      <c r="F323" s="101" t="s">
        <v>54</v>
      </c>
      <c r="G323" s="89" t="s">
        <v>55</v>
      </c>
      <c r="H323" s="101" t="s">
        <v>56</v>
      </c>
      <c r="I323" s="87"/>
      <c r="J323" s="96"/>
      <c r="K323" s="99"/>
      <c r="L323" s="102"/>
      <c r="M323" s="99"/>
    </row>
    <row r="324" spans="1:18" s="21" customFormat="1" ht="17.45" customHeight="1" x14ac:dyDescent="0.25">
      <c r="A324" s="104"/>
      <c r="B324" s="85"/>
      <c r="C324" s="88"/>
      <c r="D324" s="91"/>
      <c r="E324" s="91"/>
      <c r="F324" s="103"/>
      <c r="G324" s="91"/>
      <c r="H324" s="103"/>
      <c r="I324" s="88"/>
      <c r="J324" s="97"/>
      <c r="K324" s="100"/>
      <c r="L324" s="103"/>
      <c r="M324" s="100"/>
    </row>
    <row r="325" spans="1:18" s="21" customFormat="1" ht="22.15" customHeight="1" x14ac:dyDescent="0.25">
      <c r="A325" s="105"/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8"/>
    </row>
    <row r="326" spans="1:18" s="21" customFormat="1" ht="34.9" customHeight="1" x14ac:dyDescent="0.3">
      <c r="A326" s="105"/>
      <c r="B326" s="36" t="s">
        <v>92</v>
      </c>
      <c r="C326" s="54">
        <v>250</v>
      </c>
      <c r="D326" s="23"/>
      <c r="E326" s="23"/>
      <c r="F326" s="45">
        <v>8</v>
      </c>
      <c r="G326" s="45">
        <v>2</v>
      </c>
      <c r="H326" s="45">
        <v>23</v>
      </c>
      <c r="I326" s="45">
        <v>140</v>
      </c>
      <c r="J326" s="45">
        <v>6</v>
      </c>
      <c r="K326" s="45">
        <v>214</v>
      </c>
      <c r="L326" s="23"/>
      <c r="M326" s="26">
        <v>8.82</v>
      </c>
    </row>
    <row r="327" spans="1:18" s="21" customFormat="1" ht="28.5" customHeight="1" x14ac:dyDescent="0.25">
      <c r="A327" s="105"/>
      <c r="B327" s="22" t="s">
        <v>8</v>
      </c>
      <c r="C327" s="37"/>
      <c r="D327" s="40" t="s">
        <v>132</v>
      </c>
      <c r="E327" s="40">
        <v>3.4000000000000002E-2</v>
      </c>
      <c r="F327" s="40"/>
      <c r="G327" s="40"/>
      <c r="H327" s="40"/>
      <c r="I327" s="40"/>
      <c r="J327" s="40"/>
      <c r="K327" s="41"/>
      <c r="L327" s="23"/>
      <c r="M327" s="26"/>
    </row>
    <row r="328" spans="1:18" s="21" customFormat="1" ht="18" customHeight="1" x14ac:dyDescent="0.25">
      <c r="A328" s="105"/>
      <c r="B328" s="22" t="s">
        <v>9</v>
      </c>
      <c r="C328" s="37"/>
      <c r="D328" s="40">
        <v>0.01</v>
      </c>
      <c r="E328" s="40">
        <v>8.0000000000000002E-3</v>
      </c>
      <c r="F328" s="40"/>
      <c r="G328" s="40"/>
      <c r="H328" s="40"/>
      <c r="I328" s="40"/>
      <c r="J328" s="40"/>
      <c r="K328" s="41"/>
      <c r="L328" s="23"/>
      <c r="M328" s="23"/>
    </row>
    <row r="329" spans="1:18" s="21" customFormat="1" ht="20.45" customHeight="1" x14ac:dyDescent="0.25">
      <c r="A329" s="105"/>
      <c r="B329" s="22" t="s">
        <v>10</v>
      </c>
      <c r="C329" s="37"/>
      <c r="D329" s="40">
        <v>0.01</v>
      </c>
      <c r="E329" s="40">
        <v>8.0000000000000002E-3</v>
      </c>
      <c r="F329" s="40"/>
      <c r="G329" s="40"/>
      <c r="H329" s="40"/>
      <c r="I329" s="40"/>
      <c r="J329" s="40"/>
      <c r="K329" s="41"/>
      <c r="L329" s="23"/>
      <c r="M329" s="26"/>
    </row>
    <row r="330" spans="1:18" s="31" customFormat="1" ht="20.25" customHeight="1" x14ac:dyDescent="0.25">
      <c r="A330" s="105"/>
      <c r="B330" s="38" t="s">
        <v>72</v>
      </c>
      <c r="C330" s="51"/>
      <c r="D330" s="43">
        <v>3.0000000000000001E-3</v>
      </c>
      <c r="E330" s="43">
        <v>3.0000000000000001E-3</v>
      </c>
      <c r="F330" s="43"/>
      <c r="G330" s="43"/>
      <c r="H330" s="43"/>
      <c r="I330" s="43"/>
      <c r="J330" s="43"/>
      <c r="K330" s="42"/>
      <c r="L330" s="30"/>
      <c r="M330" s="30"/>
    </row>
    <row r="331" spans="1:18" s="31" customFormat="1" ht="20.25" customHeight="1" x14ac:dyDescent="0.25">
      <c r="A331" s="105"/>
      <c r="B331" s="38" t="s">
        <v>96</v>
      </c>
      <c r="C331" s="51"/>
      <c r="D331" s="43">
        <v>2.5000000000000001E-2</v>
      </c>
      <c r="E331" s="43">
        <v>2.5000000000000001E-2</v>
      </c>
      <c r="F331" s="43"/>
      <c r="G331" s="43"/>
      <c r="H331" s="43"/>
      <c r="I331" s="43"/>
      <c r="J331" s="43"/>
      <c r="K331" s="42"/>
      <c r="L331" s="30"/>
      <c r="M331" s="30"/>
    </row>
    <row r="332" spans="1:18" s="31" customFormat="1" ht="20.25" customHeight="1" x14ac:dyDescent="0.25">
      <c r="A332" s="105"/>
      <c r="B332" s="38" t="s">
        <v>65</v>
      </c>
      <c r="C332" s="51"/>
      <c r="D332" s="43">
        <v>3.0000000000000001E-3</v>
      </c>
      <c r="E332" s="43">
        <v>3.0000000000000001E-3</v>
      </c>
      <c r="F332" s="43"/>
      <c r="G332" s="43"/>
      <c r="H332" s="43"/>
      <c r="I332" s="43"/>
      <c r="J332" s="43"/>
      <c r="K332" s="42"/>
      <c r="L332" s="30"/>
      <c r="M332" s="30"/>
    </row>
    <row r="333" spans="1:18" s="21" customFormat="1" ht="34.9" customHeight="1" x14ac:dyDescent="0.3">
      <c r="A333" s="105"/>
      <c r="B333" s="36" t="s">
        <v>130</v>
      </c>
      <c r="C333" s="54">
        <v>90</v>
      </c>
      <c r="D333" s="23"/>
      <c r="E333" s="23"/>
      <c r="F333" s="45">
        <v>12</v>
      </c>
      <c r="G333" s="45">
        <v>9</v>
      </c>
      <c r="H333" s="45">
        <v>7</v>
      </c>
      <c r="I333" s="45">
        <v>162</v>
      </c>
      <c r="J333" s="45"/>
      <c r="K333" s="45">
        <v>277</v>
      </c>
      <c r="L333" s="23"/>
      <c r="M333" s="26">
        <v>35.33</v>
      </c>
    </row>
    <row r="334" spans="1:18" s="21" customFormat="1" ht="28.5" customHeight="1" x14ac:dyDescent="0.25">
      <c r="A334" s="105"/>
      <c r="B334" s="22" t="s">
        <v>77</v>
      </c>
      <c r="C334" s="37"/>
      <c r="D334" s="41">
        <v>6.2E-2</v>
      </c>
      <c r="E334" s="40">
        <v>5.8000000000000003E-2</v>
      </c>
      <c r="F334" s="40"/>
      <c r="G334" s="40"/>
      <c r="H334" s="40"/>
      <c r="I334" s="40"/>
      <c r="J334" s="40"/>
      <c r="K334" s="41"/>
      <c r="L334" s="23"/>
      <c r="M334" s="26"/>
    </row>
    <row r="335" spans="1:18" s="21" customFormat="1" ht="18" customHeight="1" x14ac:dyDescent="0.25">
      <c r="A335" s="105"/>
      <c r="B335" s="38" t="s">
        <v>65</v>
      </c>
      <c r="C335" s="37"/>
      <c r="D335" s="63">
        <v>2.4000000000000001E-4</v>
      </c>
      <c r="E335" s="63">
        <v>2.4000000000000001E-4</v>
      </c>
      <c r="F335" s="40"/>
      <c r="G335" s="40"/>
      <c r="H335" s="40"/>
      <c r="I335" s="40"/>
      <c r="J335" s="40"/>
      <c r="K335" s="41"/>
      <c r="L335" s="23"/>
      <c r="M335" s="23"/>
    </row>
    <row r="336" spans="1:18" s="21" customFormat="1" ht="20.45" customHeight="1" x14ac:dyDescent="0.25">
      <c r="A336" s="105"/>
      <c r="B336" s="22" t="s">
        <v>9</v>
      </c>
      <c r="C336" s="37"/>
      <c r="D336" s="40">
        <v>1.7999999999999999E-2</v>
      </c>
      <c r="E336" s="40">
        <v>1.4999999999999999E-2</v>
      </c>
      <c r="F336" s="40"/>
      <c r="G336" s="40"/>
      <c r="H336" s="40"/>
      <c r="I336" s="40"/>
      <c r="J336" s="40"/>
      <c r="K336" s="41"/>
      <c r="L336" s="23"/>
      <c r="M336" s="26"/>
    </row>
    <row r="337" spans="1:13" s="31" customFormat="1" ht="20.25" customHeight="1" x14ac:dyDescent="0.25">
      <c r="A337" s="105"/>
      <c r="B337" s="38" t="s">
        <v>10</v>
      </c>
      <c r="C337" s="51"/>
      <c r="D337" s="43">
        <v>1.7999999999999999E-2</v>
      </c>
      <c r="E337" s="43">
        <v>1.4999999999999999E-2</v>
      </c>
      <c r="F337" s="43"/>
      <c r="G337" s="43"/>
      <c r="H337" s="43"/>
      <c r="I337" s="43"/>
      <c r="J337" s="43"/>
      <c r="K337" s="42"/>
      <c r="L337" s="30"/>
      <c r="M337" s="30"/>
    </row>
    <row r="338" spans="1:13" s="31" customFormat="1" ht="20.25" customHeight="1" x14ac:dyDescent="0.25">
      <c r="A338" s="105"/>
      <c r="B338" s="38" t="s">
        <v>71</v>
      </c>
      <c r="C338" s="51"/>
      <c r="D338" s="43">
        <v>1.2E-2</v>
      </c>
      <c r="E338" s="43">
        <v>1.2E-2</v>
      </c>
      <c r="F338" s="43"/>
      <c r="G338" s="43"/>
      <c r="H338" s="43"/>
      <c r="I338" s="43"/>
      <c r="J338" s="43"/>
      <c r="K338" s="42"/>
      <c r="L338" s="30"/>
      <c r="M338" s="30"/>
    </row>
    <row r="339" spans="1:13" s="31" customFormat="1" ht="20.25" customHeight="1" x14ac:dyDescent="0.25">
      <c r="A339" s="105"/>
      <c r="B339" s="38" t="s">
        <v>72</v>
      </c>
      <c r="C339" s="51"/>
      <c r="D339" s="43">
        <v>5.0000000000000001E-3</v>
      </c>
      <c r="E339" s="43">
        <v>5.0000000000000001E-3</v>
      </c>
      <c r="F339" s="43"/>
      <c r="G339" s="43"/>
      <c r="H339" s="43"/>
      <c r="I339" s="43"/>
      <c r="J339" s="43"/>
      <c r="K339" s="42"/>
      <c r="L339" s="30"/>
      <c r="M339" s="30"/>
    </row>
    <row r="340" spans="1:13" s="31" customFormat="1" ht="20.25" customHeight="1" x14ac:dyDescent="0.25">
      <c r="A340" s="105"/>
      <c r="B340" s="38" t="s">
        <v>73</v>
      </c>
      <c r="C340" s="51"/>
      <c r="D340" s="43">
        <v>4.0000000000000001E-3</v>
      </c>
      <c r="E340" s="43">
        <v>4.0000000000000001E-3</v>
      </c>
      <c r="F340" s="43"/>
      <c r="G340" s="43"/>
      <c r="H340" s="43"/>
      <c r="I340" s="43"/>
      <c r="J340" s="43"/>
      <c r="K340" s="42"/>
      <c r="L340" s="30"/>
      <c r="M340" s="30"/>
    </row>
    <row r="341" spans="1:13" s="21" customFormat="1" ht="34.9" customHeight="1" x14ac:dyDescent="0.25">
      <c r="A341" s="105"/>
      <c r="B341" s="34" t="s">
        <v>68</v>
      </c>
      <c r="C341" s="48">
        <v>150</v>
      </c>
      <c r="D341" s="28"/>
      <c r="E341" s="28"/>
      <c r="F341" s="49">
        <v>8</v>
      </c>
      <c r="G341" s="49">
        <v>8</v>
      </c>
      <c r="H341" s="49">
        <v>34</v>
      </c>
      <c r="I341" s="49">
        <v>166</v>
      </c>
      <c r="J341" s="49"/>
      <c r="K341" s="49">
        <v>168</v>
      </c>
      <c r="L341" s="25"/>
      <c r="M341" s="25">
        <v>10.35</v>
      </c>
    </row>
    <row r="342" spans="1:13" s="21" customFormat="1" ht="25.15" customHeight="1" x14ac:dyDescent="0.25">
      <c r="A342" s="105"/>
      <c r="B342" s="22" t="s">
        <v>74</v>
      </c>
      <c r="C342" s="37"/>
      <c r="D342" s="24">
        <v>4.4999999999999998E-2</v>
      </c>
      <c r="E342" s="24">
        <v>4.4999999999999998E-2</v>
      </c>
      <c r="F342" s="24"/>
      <c r="G342" s="24"/>
      <c r="H342" s="24"/>
      <c r="I342" s="24"/>
      <c r="J342" s="24"/>
      <c r="K342" s="23"/>
      <c r="L342" s="23"/>
      <c r="M342" s="26"/>
    </row>
    <row r="343" spans="1:13" s="21" customFormat="1" ht="18" customHeight="1" x14ac:dyDescent="0.25">
      <c r="A343" s="105"/>
      <c r="B343" s="38" t="s">
        <v>65</v>
      </c>
      <c r="C343" s="37"/>
      <c r="D343" s="24">
        <v>1E-3</v>
      </c>
      <c r="E343" s="24">
        <v>1E-3</v>
      </c>
      <c r="F343" s="24"/>
      <c r="G343" s="24"/>
      <c r="H343" s="24"/>
      <c r="I343" s="24"/>
      <c r="J343" s="24"/>
      <c r="K343" s="23"/>
      <c r="L343" s="23"/>
      <c r="M343" s="23"/>
    </row>
    <row r="344" spans="1:13" s="21" customFormat="1" ht="21" customHeight="1" x14ac:dyDescent="0.25">
      <c r="A344" s="105"/>
      <c r="B344" s="38" t="s">
        <v>64</v>
      </c>
      <c r="C344" s="50"/>
      <c r="D344" s="44">
        <v>8.0000000000000002E-3</v>
      </c>
      <c r="E344" s="44">
        <v>8.0000000000000002E-3</v>
      </c>
      <c r="F344" s="44"/>
      <c r="G344" s="44"/>
      <c r="H344" s="44"/>
      <c r="I344" s="44"/>
      <c r="J344" s="44"/>
      <c r="K344" s="26"/>
      <c r="L344" s="26"/>
      <c r="M344" s="26"/>
    </row>
    <row r="345" spans="1:13" s="31" customFormat="1" ht="37.5" x14ac:dyDescent="0.25">
      <c r="A345" s="105"/>
      <c r="B345" s="34" t="s">
        <v>69</v>
      </c>
      <c r="C345" s="51">
        <v>200</v>
      </c>
      <c r="D345" s="39"/>
      <c r="E345" s="39"/>
      <c r="F345" s="62">
        <v>0.4</v>
      </c>
      <c r="G345" s="62">
        <v>0.3</v>
      </c>
      <c r="H345" s="53">
        <v>10</v>
      </c>
      <c r="I345" s="53">
        <v>82</v>
      </c>
      <c r="J345" s="39"/>
      <c r="K345" s="53">
        <v>376</v>
      </c>
      <c r="L345" s="30"/>
      <c r="M345" s="30">
        <v>6.1</v>
      </c>
    </row>
    <row r="346" spans="1:13" s="21" customFormat="1" ht="23.45" customHeight="1" x14ac:dyDescent="0.25">
      <c r="A346" s="105"/>
      <c r="B346" s="23" t="s">
        <v>23</v>
      </c>
      <c r="C346" s="37"/>
      <c r="D346" s="24">
        <v>1.4E-2</v>
      </c>
      <c r="E346" s="24">
        <v>1.4E-2</v>
      </c>
      <c r="F346" s="24"/>
      <c r="G346" s="24"/>
      <c r="H346" s="24"/>
      <c r="I346" s="24"/>
      <c r="J346" s="24"/>
      <c r="K346" s="23"/>
      <c r="L346" s="23"/>
      <c r="M346" s="23"/>
    </row>
    <row r="347" spans="1:13" s="21" customFormat="1" ht="21" customHeight="1" x14ac:dyDescent="0.25">
      <c r="A347" s="105"/>
      <c r="B347" s="22" t="s">
        <v>63</v>
      </c>
      <c r="C347" s="50"/>
      <c r="D347" s="44">
        <v>1.4999999999999999E-2</v>
      </c>
      <c r="E347" s="44">
        <v>1.4999999999999999E-2</v>
      </c>
      <c r="F347" s="44"/>
      <c r="G347" s="44"/>
      <c r="H347" s="44"/>
      <c r="I347" s="44"/>
      <c r="J347" s="44"/>
      <c r="K347" s="26"/>
      <c r="L347" s="26"/>
      <c r="M347" s="26"/>
    </row>
    <row r="348" spans="1:13" s="20" customFormat="1" ht="20.25" customHeight="1" x14ac:dyDescent="0.35">
      <c r="A348" s="105"/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1"/>
    </row>
    <row r="349" spans="1:13" s="31" customFormat="1" ht="20.25" customHeight="1" x14ac:dyDescent="0.25">
      <c r="A349" s="105"/>
      <c r="B349" s="29" t="s">
        <v>19</v>
      </c>
      <c r="C349" s="51">
        <v>80</v>
      </c>
      <c r="D349" s="39">
        <v>0.1</v>
      </c>
      <c r="E349" s="39">
        <v>0.1</v>
      </c>
      <c r="F349" s="39">
        <v>0.4</v>
      </c>
      <c r="G349" s="39">
        <v>0.3</v>
      </c>
      <c r="H349" s="39">
        <v>10</v>
      </c>
      <c r="I349" s="39">
        <v>41</v>
      </c>
      <c r="J349" s="39">
        <v>10</v>
      </c>
      <c r="K349" s="53">
        <v>366</v>
      </c>
      <c r="L349" s="30"/>
      <c r="M349" s="30">
        <v>8.4</v>
      </c>
    </row>
    <row r="350" spans="1:13" s="31" customFormat="1" ht="18.75" x14ac:dyDescent="0.25">
      <c r="A350" s="105"/>
      <c r="B350" s="29" t="s">
        <v>66</v>
      </c>
      <c r="C350" s="51">
        <v>40</v>
      </c>
      <c r="D350" s="39">
        <v>0.04</v>
      </c>
      <c r="E350" s="39">
        <v>0.04</v>
      </c>
      <c r="F350" s="53">
        <v>2</v>
      </c>
      <c r="G350" s="53"/>
      <c r="H350" s="53">
        <v>14</v>
      </c>
      <c r="I350" s="53">
        <v>80</v>
      </c>
      <c r="J350" s="53"/>
      <c r="K350" s="53">
        <v>1</v>
      </c>
      <c r="L350" s="30"/>
      <c r="M350" s="30">
        <v>2</v>
      </c>
    </row>
    <row r="351" spans="1:13" s="21" customFormat="1" ht="20.25" customHeight="1" x14ac:dyDescent="0.3">
      <c r="A351" s="105"/>
      <c r="B351" s="112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4"/>
    </row>
    <row r="352" spans="1:13" s="21" customFormat="1" ht="18.75" x14ac:dyDescent="0.3">
      <c r="A352" s="77" t="s">
        <v>131</v>
      </c>
      <c r="B352" s="78"/>
      <c r="C352" s="28"/>
      <c r="D352" s="25"/>
      <c r="E352" s="28"/>
      <c r="F352" s="47">
        <v>31</v>
      </c>
      <c r="G352" s="47">
        <v>19</v>
      </c>
      <c r="H352" s="47">
        <v>105</v>
      </c>
      <c r="I352" s="47">
        <v>723</v>
      </c>
      <c r="J352" s="47"/>
      <c r="K352" s="48"/>
      <c r="L352" s="25"/>
      <c r="M352" s="28">
        <f>M326+M333+M341+M345+M349+M350</f>
        <v>71</v>
      </c>
    </row>
    <row r="353" spans="1:13" s="21" customFormat="1" ht="22.9" customHeight="1" x14ac:dyDescent="0.35">
      <c r="A353" s="79" t="s">
        <v>50</v>
      </c>
      <c r="B353" s="80"/>
      <c r="C353" s="27"/>
      <c r="D353" s="27"/>
      <c r="E353" s="27"/>
      <c r="F353" s="47">
        <v>31</v>
      </c>
      <c r="G353" s="47">
        <v>19</v>
      </c>
      <c r="H353" s="47">
        <v>105</v>
      </c>
      <c r="I353" s="47">
        <v>723</v>
      </c>
      <c r="J353" s="47"/>
      <c r="K353" s="56"/>
      <c r="L353" s="27"/>
      <c r="M353" s="27"/>
    </row>
  </sheetData>
  <mergeCells count="213">
    <mergeCell ref="B40:M40"/>
    <mergeCell ref="A73:A74"/>
    <mergeCell ref="F158:H158"/>
    <mergeCell ref="B113:B115"/>
    <mergeCell ref="A1:M1"/>
    <mergeCell ref="A37:A38"/>
    <mergeCell ref="A218:XFD220"/>
    <mergeCell ref="A2:A3"/>
    <mergeCell ref="I73:I75"/>
    <mergeCell ref="B76:M76"/>
    <mergeCell ref="B104:M104"/>
    <mergeCell ref="L73:L75"/>
    <mergeCell ref="M73:M75"/>
    <mergeCell ref="A109:B109"/>
    <mergeCell ref="A110:B110"/>
    <mergeCell ref="A71:XFD72"/>
    <mergeCell ref="B136:M136"/>
    <mergeCell ref="B140:M140"/>
    <mergeCell ref="B142:M142"/>
    <mergeCell ref="A111:XFD112"/>
    <mergeCell ref="L113:L115"/>
    <mergeCell ref="M113:M115"/>
    <mergeCell ref="D113:D115"/>
    <mergeCell ref="E113:E115"/>
    <mergeCell ref="I113:I115"/>
    <mergeCell ref="A115:A150"/>
    <mergeCell ref="K158:K160"/>
    <mergeCell ref="L158:L160"/>
    <mergeCell ref="L37:L39"/>
    <mergeCell ref="B107:M107"/>
    <mergeCell ref="B181:M181"/>
    <mergeCell ref="B183:M183"/>
    <mergeCell ref="C113:C115"/>
    <mergeCell ref="F113:H113"/>
    <mergeCell ref="J113:J115"/>
    <mergeCell ref="K113:K115"/>
    <mergeCell ref="F114:F115"/>
    <mergeCell ref="G114:G115"/>
    <mergeCell ref="C73:C75"/>
    <mergeCell ref="D73:D75"/>
    <mergeCell ref="E73:E75"/>
    <mergeCell ref="H114:H115"/>
    <mergeCell ref="A151:B151"/>
    <mergeCell ref="A152:B152"/>
    <mergeCell ref="A153:XFD157"/>
    <mergeCell ref="A158:A159"/>
    <mergeCell ref="B158:B160"/>
    <mergeCell ref="C158:C160"/>
    <mergeCell ref="D158:D160"/>
    <mergeCell ref="E158:E160"/>
    <mergeCell ref="B100:M100"/>
    <mergeCell ref="A113:A114"/>
    <mergeCell ref="A251:B251"/>
    <mergeCell ref="A252:B252"/>
    <mergeCell ref="A253:XFD256"/>
    <mergeCell ref="B214:M214"/>
    <mergeCell ref="B63:M63"/>
    <mergeCell ref="B64:M64"/>
    <mergeCell ref="B116:M116"/>
    <mergeCell ref="E221:E223"/>
    <mergeCell ref="L221:L223"/>
    <mergeCell ref="M221:M223"/>
    <mergeCell ref="A185:B185"/>
    <mergeCell ref="A186:B186"/>
    <mergeCell ref="A187:XFD189"/>
    <mergeCell ref="A190:A191"/>
    <mergeCell ref="B190:B192"/>
    <mergeCell ref="C221:C223"/>
    <mergeCell ref="D221:D223"/>
    <mergeCell ref="I221:I223"/>
    <mergeCell ref="A221:A222"/>
    <mergeCell ref="A160:A184"/>
    <mergeCell ref="B161:M161"/>
    <mergeCell ref="J158:J160"/>
    <mergeCell ref="E37:E39"/>
    <mergeCell ref="I37:I39"/>
    <mergeCell ref="G3:G4"/>
    <mergeCell ref="H3:H4"/>
    <mergeCell ref="F2:H2"/>
    <mergeCell ref="B143:M143"/>
    <mergeCell ref="A69:B69"/>
    <mergeCell ref="A70:B70"/>
    <mergeCell ref="B73:B75"/>
    <mergeCell ref="F73:H73"/>
    <mergeCell ref="J73:J75"/>
    <mergeCell ref="K73:K75"/>
    <mergeCell ref="F74:F75"/>
    <mergeCell ref="G74:G75"/>
    <mergeCell ref="H74:H75"/>
    <mergeCell ref="B28:M28"/>
    <mergeCell ref="B30:M30"/>
    <mergeCell ref="M37:M39"/>
    <mergeCell ref="C37:C39"/>
    <mergeCell ref="C2:C4"/>
    <mergeCell ref="D2:D4"/>
    <mergeCell ref="A39:A68"/>
    <mergeCell ref="A75:A108"/>
    <mergeCell ref="B95:M95"/>
    <mergeCell ref="A4:A31"/>
    <mergeCell ref="A32:B32"/>
    <mergeCell ref="A33:B33"/>
    <mergeCell ref="B2:B4"/>
    <mergeCell ref="F3:F4"/>
    <mergeCell ref="F191:F192"/>
    <mergeCell ref="G191:G192"/>
    <mergeCell ref="H191:H192"/>
    <mergeCell ref="I158:I160"/>
    <mergeCell ref="E2:E4"/>
    <mergeCell ref="I2:I4"/>
    <mergeCell ref="B5:M5"/>
    <mergeCell ref="L2:L4"/>
    <mergeCell ref="M2:M4"/>
    <mergeCell ref="J2:J4"/>
    <mergeCell ref="K2:K4"/>
    <mergeCell ref="B37:B39"/>
    <mergeCell ref="F37:H37"/>
    <mergeCell ref="J37:J39"/>
    <mergeCell ref="K37:K39"/>
    <mergeCell ref="F38:F39"/>
    <mergeCell ref="G38:G39"/>
    <mergeCell ref="H38:H39"/>
    <mergeCell ref="D37:D39"/>
    <mergeCell ref="M158:M160"/>
    <mergeCell ref="F159:F160"/>
    <mergeCell ref="G159:G160"/>
    <mergeCell ref="H159:H160"/>
    <mergeCell ref="B193:M193"/>
    <mergeCell ref="A216:B216"/>
    <mergeCell ref="B221:B223"/>
    <mergeCell ref="F221:H221"/>
    <mergeCell ref="J221:J223"/>
    <mergeCell ref="K221:K223"/>
    <mergeCell ref="F222:F223"/>
    <mergeCell ref="G222:G223"/>
    <mergeCell ref="H222:H223"/>
    <mergeCell ref="A223:A250"/>
    <mergeCell ref="B250:M250"/>
    <mergeCell ref="B224:M224"/>
    <mergeCell ref="A217:B217"/>
    <mergeCell ref="A192:A215"/>
    <mergeCell ref="B248:M248"/>
    <mergeCell ref="C190:C192"/>
    <mergeCell ref="D190:D192"/>
    <mergeCell ref="E190:E192"/>
    <mergeCell ref="F190:H190"/>
    <mergeCell ref="I190:I192"/>
    <mergeCell ref="J190:J192"/>
    <mergeCell ref="K190:K192"/>
    <mergeCell ref="L190:L192"/>
    <mergeCell ref="M190:M192"/>
    <mergeCell ref="B295:M295"/>
    <mergeCell ref="A294:A315"/>
    <mergeCell ref="L257:L259"/>
    <mergeCell ref="M257:M259"/>
    <mergeCell ref="F258:F259"/>
    <mergeCell ref="G258:G259"/>
    <mergeCell ref="H258:H259"/>
    <mergeCell ref="A259:A285"/>
    <mergeCell ref="B260:M260"/>
    <mergeCell ref="B282:M282"/>
    <mergeCell ref="B285:M285"/>
    <mergeCell ref="A257:A258"/>
    <mergeCell ref="B257:B259"/>
    <mergeCell ref="C257:C259"/>
    <mergeCell ref="D257:D259"/>
    <mergeCell ref="E257:E259"/>
    <mergeCell ref="F257:H257"/>
    <mergeCell ref="I257:I259"/>
    <mergeCell ref="J257:J259"/>
    <mergeCell ref="K257:K259"/>
    <mergeCell ref="B311:M311"/>
    <mergeCell ref="B312:M312"/>
    <mergeCell ref="B314:M314"/>
    <mergeCell ref="A286:B286"/>
    <mergeCell ref="A287:B287"/>
    <mergeCell ref="A288:XFD291"/>
    <mergeCell ref="A292:A293"/>
    <mergeCell ref="B292:B294"/>
    <mergeCell ref="C292:C294"/>
    <mergeCell ref="D292:D294"/>
    <mergeCell ref="E292:E294"/>
    <mergeCell ref="F292:H292"/>
    <mergeCell ref="I292:I294"/>
    <mergeCell ref="J292:J294"/>
    <mergeCell ref="K292:K294"/>
    <mergeCell ref="L292:L294"/>
    <mergeCell ref="M292:M294"/>
    <mergeCell ref="F293:F294"/>
    <mergeCell ref="G293:G294"/>
    <mergeCell ref="H293:H294"/>
    <mergeCell ref="A318:XFD321"/>
    <mergeCell ref="A316:B316"/>
    <mergeCell ref="A317:B317"/>
    <mergeCell ref="A352:B352"/>
    <mergeCell ref="A353:B353"/>
    <mergeCell ref="A322:A323"/>
    <mergeCell ref="B322:B324"/>
    <mergeCell ref="C322:C324"/>
    <mergeCell ref="D322:D324"/>
    <mergeCell ref="E322:E324"/>
    <mergeCell ref="F322:H322"/>
    <mergeCell ref="I322:I324"/>
    <mergeCell ref="J322:J324"/>
    <mergeCell ref="K322:K324"/>
    <mergeCell ref="L322:L324"/>
    <mergeCell ref="M322:M324"/>
    <mergeCell ref="F323:F324"/>
    <mergeCell ref="G323:G324"/>
    <mergeCell ref="H323:H324"/>
    <mergeCell ref="A324:A351"/>
    <mergeCell ref="B325:M325"/>
    <mergeCell ref="B348:M348"/>
    <mergeCell ref="B351:M351"/>
  </mergeCells>
  <phoneticPr fontId="14" type="noConversion"/>
  <pageMargins left="0" right="0" top="0" bottom="0" header="0" footer="0"/>
  <pageSetup paperSize="25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B6" sqref="B6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1" t="s">
        <v>2</v>
      </c>
      <c r="B1" s="2">
        <v>250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 t="s">
        <v>3</v>
      </c>
    </row>
    <row r="3" spans="1:26" ht="55.5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7" t="s">
        <v>27</v>
      </c>
      <c r="Y3" s="7" t="s">
        <v>28</v>
      </c>
      <c r="Z3" s="7"/>
    </row>
    <row r="4" spans="1:26" x14ac:dyDescent="0.25">
      <c r="A4" s="8" t="s">
        <v>29</v>
      </c>
      <c r="B4" s="9"/>
      <c r="C4" s="9">
        <v>1E-3</v>
      </c>
      <c r="D4" s="9"/>
      <c r="E4" s="9"/>
      <c r="F4" s="9"/>
      <c r="G4" s="9"/>
      <c r="H4" s="9"/>
      <c r="I4" s="9">
        <v>0.05</v>
      </c>
      <c r="J4" s="9"/>
      <c r="K4" s="10"/>
      <c r="L4" s="10">
        <v>8.0000000000000002E-3</v>
      </c>
      <c r="M4" s="10"/>
      <c r="N4" s="10"/>
      <c r="O4" s="10"/>
      <c r="P4" s="10"/>
      <c r="Q4" s="10"/>
      <c r="R4" s="10">
        <v>5.0000000000000001E-3</v>
      </c>
      <c r="S4" s="10"/>
      <c r="T4" s="9"/>
      <c r="U4" s="9"/>
      <c r="V4" s="9"/>
      <c r="W4" s="9"/>
      <c r="X4" s="9"/>
      <c r="Y4" s="9"/>
      <c r="Z4" s="9"/>
    </row>
    <row r="5" spans="1:26" x14ac:dyDescent="0.25">
      <c r="A5" s="8" t="s">
        <v>30</v>
      </c>
      <c r="B5" s="9"/>
      <c r="C5" s="9">
        <v>1E-3</v>
      </c>
      <c r="D5" s="9"/>
      <c r="E5" s="9">
        <v>0.04</v>
      </c>
      <c r="F5" s="9">
        <v>1.4999999999999999E-2</v>
      </c>
      <c r="G5" s="9">
        <v>0.02</v>
      </c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>
        <v>0.01</v>
      </c>
      <c r="T5" s="9"/>
      <c r="U5" s="9"/>
      <c r="V5" s="9"/>
      <c r="W5" s="9"/>
      <c r="X5" s="9"/>
      <c r="Y5" s="9">
        <v>0.03</v>
      </c>
      <c r="Z5" s="9"/>
    </row>
    <row r="6" spans="1:26" x14ac:dyDescent="0.25">
      <c r="A6" s="8" t="s">
        <v>31</v>
      </c>
      <c r="B6" s="9">
        <v>0.05</v>
      </c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9"/>
      <c r="U6" s="9"/>
      <c r="V6" s="9"/>
      <c r="W6" s="9"/>
      <c r="X6" s="9"/>
      <c r="Y6" s="9"/>
      <c r="Z6" s="9"/>
    </row>
    <row r="7" spans="1:26" x14ac:dyDescent="0.25">
      <c r="A7" s="8" t="s">
        <v>32</v>
      </c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9">
        <v>1.4999999999999999E-2</v>
      </c>
      <c r="U7" s="9">
        <v>0.01</v>
      </c>
      <c r="V7" s="9"/>
      <c r="W7" s="9"/>
      <c r="X7" s="9"/>
      <c r="Y7" s="9"/>
      <c r="Z7" s="9"/>
    </row>
    <row r="8" spans="1:26" x14ac:dyDescent="0.25">
      <c r="A8" s="8" t="s">
        <v>33</v>
      </c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9"/>
      <c r="U8" s="9"/>
      <c r="V8" s="9"/>
      <c r="W8" s="9">
        <v>0.1</v>
      </c>
      <c r="X8" s="9"/>
      <c r="Y8" s="9"/>
      <c r="Z8" s="9"/>
    </row>
    <row r="9" spans="1:26" x14ac:dyDescent="0.25">
      <c r="A9" s="8" t="s">
        <v>34</v>
      </c>
      <c r="B9" s="9"/>
      <c r="C9" s="9">
        <v>1E-3</v>
      </c>
      <c r="D9" s="9">
        <v>0.1</v>
      </c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9"/>
    </row>
    <row r="10" spans="1:26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9"/>
      <c r="U10" s="9" t="s">
        <v>35</v>
      </c>
      <c r="V10" s="9"/>
      <c r="W10" s="9"/>
      <c r="X10" s="9"/>
      <c r="Y10" s="9"/>
      <c r="Z10" s="9"/>
    </row>
    <row r="11" spans="1:26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</row>
    <row r="12" spans="1:26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9"/>
      <c r="U12" s="9"/>
      <c r="V12" s="9"/>
      <c r="W12" s="9"/>
      <c r="X12" s="9"/>
      <c r="Y12" s="9"/>
      <c r="Z12" s="9"/>
    </row>
    <row r="13" spans="1:26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9"/>
      <c r="U13" s="9"/>
      <c r="V13" s="9"/>
      <c r="W13" s="9"/>
      <c r="X13" s="9"/>
      <c r="Y13" s="9"/>
      <c r="Z13" s="9"/>
    </row>
    <row r="14" spans="1:26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</row>
    <row r="15" spans="1:26" x14ac:dyDescent="0.25">
      <c r="A15" s="8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9"/>
      <c r="U15" s="9"/>
      <c r="V15" s="9"/>
      <c r="W15" s="9"/>
      <c r="X15" s="9"/>
      <c r="Y15" s="9"/>
      <c r="Z15" s="9"/>
    </row>
    <row r="16" spans="1:26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9"/>
      <c r="U16" s="9"/>
      <c r="V16" s="9"/>
      <c r="W16" s="9"/>
      <c r="X16" s="9"/>
      <c r="Y16" s="9"/>
      <c r="Z16" s="9"/>
    </row>
    <row r="17" spans="1:26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9"/>
      <c r="U17" s="9"/>
      <c r="V17" s="9"/>
      <c r="W17" s="9"/>
      <c r="X17" s="9"/>
      <c r="Y17" s="9"/>
      <c r="Z17" s="9"/>
    </row>
    <row r="18" spans="1:26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9"/>
      <c r="U18" s="9"/>
      <c r="V18" s="9"/>
      <c r="W18" s="9"/>
      <c r="X18" s="9"/>
      <c r="Y18" s="9"/>
      <c r="Z18" s="9"/>
    </row>
    <row r="19" spans="1:26" x14ac:dyDescent="0.25">
      <c r="A19" s="8" t="s">
        <v>36</v>
      </c>
      <c r="B19" s="11">
        <f>SUM(B4:B18)</f>
        <v>0.05</v>
      </c>
      <c r="C19" s="11">
        <f t="shared" ref="C19:X19" si="0">SUM(C4:C18)</f>
        <v>3.0000000000000001E-3</v>
      </c>
      <c r="D19" s="11">
        <f t="shared" si="0"/>
        <v>0.1</v>
      </c>
      <c r="E19" s="11">
        <f t="shared" si="0"/>
        <v>0.04</v>
      </c>
      <c r="F19" s="11">
        <f t="shared" si="0"/>
        <v>1.4999999999999999E-2</v>
      </c>
      <c r="G19" s="11">
        <f t="shared" si="0"/>
        <v>0.02</v>
      </c>
      <c r="H19" s="11">
        <f t="shared" si="0"/>
        <v>0</v>
      </c>
      <c r="I19" s="11">
        <f t="shared" si="0"/>
        <v>0.05</v>
      </c>
      <c r="J19" s="11">
        <f t="shared" si="0"/>
        <v>0</v>
      </c>
      <c r="K19" s="11">
        <f t="shared" si="0"/>
        <v>0</v>
      </c>
      <c r="L19" s="11">
        <f t="shared" si="0"/>
        <v>8.0000000000000002E-3</v>
      </c>
      <c r="M19" s="11">
        <f t="shared" si="0"/>
        <v>0</v>
      </c>
      <c r="N19" s="11">
        <f t="shared" si="0"/>
        <v>0</v>
      </c>
      <c r="O19" s="11">
        <f t="shared" si="0"/>
        <v>0</v>
      </c>
      <c r="P19" s="11">
        <f t="shared" si="0"/>
        <v>0</v>
      </c>
      <c r="Q19" s="11">
        <f t="shared" si="0"/>
        <v>0</v>
      </c>
      <c r="R19" s="11">
        <f t="shared" si="0"/>
        <v>5.0000000000000001E-3</v>
      </c>
      <c r="S19" s="11">
        <f t="shared" si="0"/>
        <v>0.01</v>
      </c>
      <c r="T19" s="11">
        <f t="shared" si="0"/>
        <v>1.4999999999999999E-2</v>
      </c>
      <c r="U19" s="11">
        <f t="shared" si="0"/>
        <v>0.01</v>
      </c>
      <c r="V19" s="11">
        <f t="shared" si="0"/>
        <v>0</v>
      </c>
      <c r="W19" s="11">
        <f t="shared" si="0"/>
        <v>0.1</v>
      </c>
      <c r="X19" s="11">
        <f t="shared" si="0"/>
        <v>0</v>
      </c>
      <c r="Y19" s="11">
        <v>0.04</v>
      </c>
      <c r="Z19" s="11"/>
    </row>
    <row r="20" spans="1:26" x14ac:dyDescent="0.25">
      <c r="A20" s="8" t="s">
        <v>37</v>
      </c>
      <c r="B20" s="12">
        <f>B1*B19</f>
        <v>12.5</v>
      </c>
      <c r="C20" s="12">
        <f>C19*B1</f>
        <v>0.75</v>
      </c>
      <c r="D20" s="12">
        <f>D19*B1</f>
        <v>25</v>
      </c>
      <c r="E20" s="12">
        <f>B1*E19</f>
        <v>10</v>
      </c>
      <c r="F20" s="12">
        <f>F19*B1</f>
        <v>3.75</v>
      </c>
      <c r="G20" s="12">
        <f>B1*G19</f>
        <v>5</v>
      </c>
      <c r="H20" s="12">
        <f>B1*H19</f>
        <v>0</v>
      </c>
      <c r="I20" s="12">
        <f>B1*I19</f>
        <v>12.5</v>
      </c>
      <c r="J20" s="12">
        <f>B1*J19</f>
        <v>0</v>
      </c>
      <c r="K20" s="12">
        <f>B1*K19</f>
        <v>0</v>
      </c>
      <c r="L20" s="12">
        <f>B1*L19</f>
        <v>2</v>
      </c>
      <c r="M20" s="12">
        <f>B1*M19</f>
        <v>0</v>
      </c>
      <c r="N20" s="12">
        <f>B1*N19</f>
        <v>0</v>
      </c>
      <c r="O20" s="12">
        <f>B1*O19</f>
        <v>0</v>
      </c>
      <c r="P20" s="12">
        <f>B1*P19</f>
        <v>0</v>
      </c>
      <c r="Q20" s="12">
        <f>B1*Q19</f>
        <v>0</v>
      </c>
      <c r="R20" s="12">
        <f>B1*R19</f>
        <v>1.25</v>
      </c>
      <c r="S20" s="12">
        <f>B1*S19</f>
        <v>2.5</v>
      </c>
      <c r="T20" s="12">
        <f>B1*T19</f>
        <v>3.75</v>
      </c>
      <c r="U20" s="12">
        <f>B1*U19</f>
        <v>2.5</v>
      </c>
      <c r="V20" s="12">
        <f>B1*V19</f>
        <v>0</v>
      </c>
      <c r="W20" s="12">
        <f>B1*W19</f>
        <v>25</v>
      </c>
      <c r="X20" s="12">
        <f>B11*X19</f>
        <v>0</v>
      </c>
      <c r="Y20" s="12">
        <f>B1*Y19</f>
        <v>10</v>
      </c>
      <c r="Z20" s="12"/>
    </row>
    <row r="21" spans="1:26" x14ac:dyDescent="0.25">
      <c r="A21" s="8" t="s">
        <v>38</v>
      </c>
      <c r="B21" s="8">
        <v>50</v>
      </c>
      <c r="C21" s="8">
        <v>20</v>
      </c>
      <c r="D21" s="8">
        <v>240</v>
      </c>
      <c r="E21" s="8">
        <v>60</v>
      </c>
      <c r="F21" s="8">
        <v>40</v>
      </c>
      <c r="G21" s="8">
        <v>60</v>
      </c>
      <c r="H21" s="8">
        <v>30</v>
      </c>
      <c r="I21" s="8">
        <v>60</v>
      </c>
      <c r="J21" s="8">
        <v>55</v>
      </c>
      <c r="K21" s="8">
        <v>60</v>
      </c>
      <c r="L21" s="8">
        <v>270</v>
      </c>
      <c r="M21" s="8">
        <v>80</v>
      </c>
      <c r="N21" s="8">
        <v>500</v>
      </c>
      <c r="O21" s="8">
        <v>500</v>
      </c>
      <c r="P21" s="8">
        <v>80</v>
      </c>
      <c r="Q21" s="8">
        <v>27</v>
      </c>
      <c r="R21" s="8">
        <v>100</v>
      </c>
      <c r="S21" s="8">
        <v>300</v>
      </c>
      <c r="T21" s="8">
        <v>600</v>
      </c>
      <c r="U21" s="8">
        <v>60</v>
      </c>
      <c r="V21" s="8">
        <v>180</v>
      </c>
      <c r="W21" s="8">
        <v>120</v>
      </c>
      <c r="X21" s="8">
        <v>1100</v>
      </c>
      <c r="Y21" s="8">
        <v>60</v>
      </c>
      <c r="Z21" s="8"/>
    </row>
    <row r="22" spans="1:26" ht="15.75" thickBot="1" x14ac:dyDescent="0.3">
      <c r="A22" s="8" t="s">
        <v>39</v>
      </c>
      <c r="B22" s="13">
        <f>B20*B21</f>
        <v>625</v>
      </c>
      <c r="C22" s="13">
        <f t="shared" ref="C22:Y22" si="1">C20*C21</f>
        <v>15</v>
      </c>
      <c r="D22" s="13">
        <f t="shared" si="1"/>
        <v>6000</v>
      </c>
      <c r="E22" s="13">
        <f t="shared" si="1"/>
        <v>600</v>
      </c>
      <c r="F22" s="13">
        <f t="shared" si="1"/>
        <v>150</v>
      </c>
      <c r="G22" s="13">
        <f t="shared" si="1"/>
        <v>300</v>
      </c>
      <c r="H22" s="13">
        <f t="shared" si="1"/>
        <v>0</v>
      </c>
      <c r="I22" s="13">
        <f t="shared" si="1"/>
        <v>750</v>
      </c>
      <c r="J22" s="13">
        <f t="shared" si="1"/>
        <v>0</v>
      </c>
      <c r="K22" s="13">
        <f t="shared" si="1"/>
        <v>0</v>
      </c>
      <c r="L22" s="13">
        <f t="shared" si="1"/>
        <v>540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0</v>
      </c>
      <c r="Q22" s="13">
        <f t="shared" si="1"/>
        <v>0</v>
      </c>
      <c r="R22" s="13">
        <f t="shared" si="1"/>
        <v>125</v>
      </c>
      <c r="S22" s="13">
        <f t="shared" si="1"/>
        <v>750</v>
      </c>
      <c r="T22" s="13">
        <f t="shared" si="1"/>
        <v>2250</v>
      </c>
      <c r="U22" s="13">
        <f t="shared" si="1"/>
        <v>150</v>
      </c>
      <c r="V22" s="13">
        <f t="shared" si="1"/>
        <v>0</v>
      </c>
      <c r="W22" s="13">
        <f t="shared" si="1"/>
        <v>3000</v>
      </c>
      <c r="X22" s="13">
        <f t="shared" si="1"/>
        <v>0</v>
      </c>
      <c r="Y22" s="13">
        <f t="shared" si="1"/>
        <v>600</v>
      </c>
      <c r="Z22" s="13"/>
    </row>
    <row r="23" spans="1:26" ht="15.75" thickBot="1" x14ac:dyDescent="0.3">
      <c r="A23" s="3" t="s">
        <v>40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4">
        <f>SUM(B22:X22)/B1</f>
        <v>61.02</v>
      </c>
      <c r="X23" s="15"/>
      <c r="Y23" s="15"/>
      <c r="Z23" s="14"/>
    </row>
    <row r="24" spans="1:2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6"/>
      <c r="X24" s="16"/>
      <c r="Y24" s="4"/>
      <c r="Z24" s="4"/>
    </row>
    <row r="25" spans="1:2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</row>
  </sheetData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D14" sqref="D1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135" t="s">
        <v>44</v>
      </c>
      <c r="C3" s="135"/>
      <c r="D3" s="18"/>
      <c r="E3" s="18"/>
      <c r="F3" s="18"/>
      <c r="G3" s="17"/>
      <c r="H3" s="17"/>
      <c r="I3" s="17"/>
      <c r="J3" s="18"/>
      <c r="K3" s="18"/>
      <c r="L3" s="136" t="s">
        <v>41</v>
      </c>
      <c r="M3" s="136"/>
      <c r="N3" s="136"/>
    </row>
    <row r="4" spans="2:14" ht="15.75" x14ac:dyDescent="0.25">
      <c r="B4" s="134" t="s">
        <v>45</v>
      </c>
      <c r="C4" s="134"/>
      <c r="D4" s="134"/>
      <c r="E4" s="134"/>
      <c r="F4" s="134"/>
      <c r="G4" s="17"/>
      <c r="H4" s="17"/>
      <c r="I4" s="17"/>
      <c r="J4" s="136" t="s">
        <v>42</v>
      </c>
      <c r="K4" s="136"/>
      <c r="L4" s="136"/>
      <c r="M4" s="136"/>
      <c r="N4" s="136"/>
    </row>
    <row r="5" spans="2:14" ht="15.75" x14ac:dyDescent="0.25">
      <c r="B5" s="135" t="s">
        <v>48</v>
      </c>
      <c r="C5" s="135"/>
      <c r="D5" s="135"/>
      <c r="E5" s="135"/>
      <c r="F5" s="135"/>
      <c r="G5" s="17"/>
      <c r="H5" s="17"/>
      <c r="I5" s="17"/>
      <c r="J5" s="137" t="s">
        <v>47</v>
      </c>
      <c r="K5" s="137"/>
      <c r="L5" s="137"/>
      <c r="M5" s="137"/>
      <c r="N5" s="137"/>
    </row>
    <row r="6" spans="2:14" ht="16.5" thickBot="1" x14ac:dyDescent="0.3">
      <c r="B6" s="18" t="s">
        <v>46</v>
      </c>
      <c r="C6" s="19"/>
      <c r="D6" s="19"/>
      <c r="E6" s="18"/>
      <c r="F6" s="18"/>
      <c r="G6" s="17"/>
      <c r="H6" s="17"/>
      <c r="I6" s="17"/>
      <c r="J6" s="18"/>
      <c r="K6" s="19"/>
      <c r="L6" s="19"/>
      <c r="M6" s="136" t="s">
        <v>43</v>
      </c>
      <c r="N6" s="136"/>
    </row>
    <row r="10" spans="2:14" x14ac:dyDescent="0.25">
      <c r="D10" s="133" t="s">
        <v>49</v>
      </c>
      <c r="E10" s="133"/>
      <c r="F10" s="133"/>
      <c r="G10" s="133"/>
      <c r="H10" s="133"/>
      <c r="I10" s="133"/>
      <c r="J10" s="133"/>
      <c r="K10" s="133"/>
      <c r="L10" s="133"/>
    </row>
    <row r="11" spans="2:14" x14ac:dyDescent="0.25">
      <c r="D11" s="133"/>
      <c r="E11" s="133"/>
      <c r="F11" s="133"/>
      <c r="G11" s="133"/>
      <c r="H11" s="133"/>
      <c r="I11" s="133"/>
      <c r="J11" s="133"/>
      <c r="K11" s="133"/>
      <c r="L11" s="133"/>
    </row>
    <row r="12" spans="2:14" x14ac:dyDescent="0.25">
      <c r="D12" s="133"/>
      <c r="E12" s="133"/>
      <c r="F12" s="133"/>
      <c r="G12" s="133"/>
      <c r="H12" s="133"/>
      <c r="I12" s="133"/>
      <c r="J12" s="133"/>
      <c r="K12" s="133"/>
      <c r="L12" s="133"/>
    </row>
    <row r="13" spans="2:14" x14ac:dyDescent="0.25">
      <c r="D13" s="133"/>
      <c r="E13" s="133"/>
      <c r="F13" s="133"/>
      <c r="G13" s="133"/>
      <c r="H13" s="133"/>
      <c r="I13" s="133"/>
      <c r="J13" s="133"/>
      <c r="K13" s="133"/>
      <c r="L13" s="133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2023-01-09T19:37:25Z</dcterms:modified>
</cp:coreProperties>
</file>